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23\Doma od 8.2\Servis ost\"/>
    </mc:Choice>
  </mc:AlternateContent>
  <xr:revisionPtr revIDLastSave="0" documentId="13_ncr:1_{AB30FBDC-E124-4CC4-B9CF-A7E6FB75BF63}" xr6:coauthVersionLast="45" xr6:coauthVersionMax="46" xr10:uidLastSave="{00000000-0000-0000-0000-000000000000}"/>
  <bookViews>
    <workbookView xWindow="-108" yWindow="-108" windowWidth="19416" windowHeight="9804" activeTab="2" xr2:uid="{E610A3BA-00D8-4532-84AD-CC8AD46E4861}"/>
  </bookViews>
  <sheets>
    <sheet name="Hárok1" sheetId="1" r:id="rId1"/>
    <sheet name="Sumár" sheetId="2" r:id="rId2"/>
    <sheet name="upravené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20" i="1" l="1"/>
  <c r="I110" i="2" l="1"/>
  <c r="H110" i="2"/>
  <c r="I109" i="2"/>
  <c r="H109" i="2"/>
  <c r="I108" i="2"/>
  <c r="H108" i="2"/>
  <c r="I107" i="2"/>
  <c r="H107" i="2"/>
  <c r="I106" i="2"/>
  <c r="H106" i="2"/>
  <c r="I94" i="2"/>
  <c r="H94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56" i="2"/>
  <c r="H56" i="2"/>
  <c r="H55" i="2"/>
  <c r="I54" i="2"/>
  <c r="H54" i="2"/>
  <c r="I53" i="2"/>
  <c r="H53" i="2"/>
  <c r="I52" i="2"/>
  <c r="H52" i="2"/>
  <c r="I50" i="2"/>
  <c r="H50" i="2"/>
  <c r="I49" i="2"/>
  <c r="H49" i="2"/>
  <c r="I48" i="2"/>
  <c r="H48" i="2"/>
  <c r="I47" i="2"/>
  <c r="H47" i="2"/>
  <c r="I42" i="2"/>
  <c r="H42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7" i="2"/>
  <c r="H17" i="2"/>
  <c r="I16" i="2"/>
  <c r="H16" i="2"/>
  <c r="H15" i="2"/>
  <c r="I14" i="2"/>
  <c r="H14" i="2"/>
  <c r="I13" i="2"/>
  <c r="H13" i="2"/>
  <c r="I12" i="2"/>
  <c r="H12" i="2"/>
  <c r="I9" i="2"/>
  <c r="H9" i="2"/>
  <c r="I8" i="2"/>
  <c r="H8" i="2"/>
  <c r="I7" i="2"/>
  <c r="H7" i="2"/>
  <c r="I6" i="2"/>
  <c r="H6" i="2"/>
  <c r="I5" i="2"/>
  <c r="H5" i="2"/>
  <c r="I4" i="2"/>
  <c r="H4" i="2"/>
  <c r="AE113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2" i="1"/>
  <c r="AC11" i="1"/>
  <c r="AC5" i="1"/>
  <c r="AC6" i="1"/>
  <c r="AC7" i="1"/>
  <c r="AC8" i="1"/>
  <c r="AC9" i="1"/>
  <c r="AC10" i="1"/>
  <c r="AC4" i="1"/>
  <c r="AD113" i="1" s="1"/>
  <c r="AC115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I114" i="1"/>
  <c r="AC114" i="1" s="1"/>
  <c r="J114" i="2" l="1"/>
  <c r="G12" i="1"/>
  <c r="H12" i="1"/>
  <c r="G80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42" i="1"/>
  <c r="G47" i="1"/>
  <c r="G48" i="1"/>
  <c r="G49" i="1"/>
  <c r="G50" i="1"/>
  <c r="G52" i="1"/>
  <c r="G53" i="1"/>
  <c r="G54" i="1"/>
  <c r="G55" i="1"/>
  <c r="G56" i="1"/>
  <c r="G79" i="1"/>
  <c r="G81" i="1"/>
  <c r="G82" i="1"/>
  <c r="G83" i="1"/>
  <c r="G84" i="1"/>
  <c r="G85" i="1"/>
  <c r="G86" i="1"/>
  <c r="G87" i="1"/>
  <c r="G94" i="1"/>
  <c r="G106" i="1"/>
  <c r="G107" i="1"/>
  <c r="G108" i="1"/>
  <c r="G109" i="1"/>
  <c r="G110" i="1"/>
  <c r="H21" i="1" l="1"/>
  <c r="H94" i="1"/>
  <c r="H81" i="1"/>
  <c r="H80" i="1"/>
  <c r="H110" i="1" l="1"/>
  <c r="H109" i="1"/>
  <c r="H108" i="1"/>
  <c r="H107" i="1"/>
  <c r="H106" i="1"/>
  <c r="H87" i="1"/>
  <c r="H86" i="1"/>
  <c r="H85" i="1"/>
  <c r="H84" i="1"/>
  <c r="H83" i="1"/>
  <c r="H82" i="1"/>
  <c r="H79" i="1"/>
  <c r="H56" i="1"/>
  <c r="H54" i="1"/>
  <c r="H53" i="1"/>
  <c r="H52" i="1"/>
  <c r="H50" i="1"/>
  <c r="H49" i="1"/>
  <c r="H48" i="1"/>
  <c r="H47" i="1"/>
  <c r="H42" i="1"/>
  <c r="H29" i="1"/>
  <c r="H28" i="1"/>
  <c r="H27" i="1"/>
  <c r="H26" i="1"/>
  <c r="H25" i="1"/>
  <c r="H24" i="1"/>
  <c r="H23" i="1"/>
  <c r="H22" i="1"/>
  <c r="H20" i="1"/>
  <c r="H19" i="1"/>
  <c r="H17" i="1"/>
  <c r="H16" i="1"/>
  <c r="H14" i="1"/>
  <c r="H13" i="1"/>
  <c r="H9" i="1"/>
  <c r="G9" i="1"/>
  <c r="H8" i="1"/>
  <c r="G8" i="1"/>
  <c r="H7" i="1"/>
  <c r="G7" i="1"/>
  <c r="H6" i="1"/>
  <c r="G6" i="1"/>
  <c r="H5" i="1"/>
  <c r="G5" i="1"/>
  <c r="H4" i="1"/>
  <c r="G4" i="1"/>
</calcChain>
</file>

<file path=xl/sharedStrings.xml><?xml version="1.0" encoding="utf-8"?>
<sst xmlns="http://schemas.openxmlformats.org/spreadsheetml/2006/main" count="925" uniqueCount="284">
  <si>
    <t>Cennik služieb a náhradných dielov</t>
  </si>
  <si>
    <t>Príloha č. 1</t>
  </si>
  <si>
    <t>20 opráv</t>
  </si>
  <si>
    <t>Pol. č.</t>
  </si>
  <si>
    <t>Typ služby:</t>
  </si>
  <si>
    <t>MJ:</t>
  </si>
  <si>
    <t>CENA bez DPH/MJ:</t>
  </si>
  <si>
    <t>DPH 20%</t>
  </si>
  <si>
    <t>CENA s DPH/MJ:</t>
  </si>
  <si>
    <t>ZD326</t>
  </si>
  <si>
    <t>JAMP VKS 1800</t>
  </si>
  <si>
    <t>G23</t>
  </si>
  <si>
    <t>G26</t>
  </si>
  <si>
    <t>neviem</t>
  </si>
  <si>
    <t>Krov. STIHL</t>
  </si>
  <si>
    <t>SPOLU</t>
  </si>
  <si>
    <t>1.</t>
  </si>
  <si>
    <t>Z00002</t>
  </si>
  <si>
    <r>
      <rPr>
        <sz val="10"/>
        <rFont val="Calibri"/>
        <family val="2"/>
        <charset val="238"/>
        <scheme val="minor"/>
      </rPr>
      <t>Práca na oprave</t>
    </r>
    <r>
      <rPr>
        <sz val="11"/>
        <rFont val="Calibri"/>
        <family val="2"/>
        <charset val="238"/>
        <scheme val="minor"/>
      </rPr>
      <t xml:space="preserve">  - </t>
    </r>
    <r>
      <rPr>
        <sz val="9"/>
        <rFont val="Calibri"/>
        <family val="2"/>
        <charset val="238"/>
        <scheme val="minor"/>
      </rPr>
      <t>Traktorvé kosačky, kosačky</t>
    </r>
  </si>
  <si>
    <t>hod</t>
  </si>
  <si>
    <t>2.</t>
  </si>
  <si>
    <r>
      <rPr>
        <sz val="10"/>
        <rFont val="Calibri"/>
        <family val="2"/>
        <charset val="238"/>
        <scheme val="minor"/>
      </rPr>
      <t>Práce na oprave</t>
    </r>
    <r>
      <rPr>
        <sz val="11"/>
        <rFont val="Calibri"/>
        <family val="2"/>
        <charset val="238"/>
        <scheme val="minor"/>
      </rPr>
      <t xml:space="preserve"> -</t>
    </r>
    <r>
      <rPr>
        <sz val="9"/>
        <rFont val="Calibri"/>
        <family val="2"/>
        <charset val="238"/>
        <scheme val="minor"/>
      </rPr>
      <t xml:space="preserve"> krovinorezy, kosačky s pojazd.   </t>
    </r>
  </si>
  <si>
    <t>3.</t>
  </si>
  <si>
    <t xml:space="preserve">Doprava  zariadenia </t>
  </si>
  <si>
    <t>km</t>
  </si>
  <si>
    <t>4.</t>
  </si>
  <si>
    <r>
      <t xml:space="preserve">Výjazd servisného technika 
</t>
    </r>
    <r>
      <rPr>
        <i/>
        <u/>
        <sz val="11"/>
        <rFont val="Calibri"/>
        <family val="2"/>
        <charset val="238"/>
        <scheme val="minor"/>
      </rPr>
      <t/>
    </r>
  </si>
  <si>
    <t>5.</t>
  </si>
  <si>
    <t>Prezúvanie pneumatík</t>
  </si>
  <si>
    <t>ks</t>
  </si>
  <si>
    <t>6.</t>
  </si>
  <si>
    <t>Brúsenie reťaze - noža</t>
  </si>
  <si>
    <t>Kód pol.:</t>
  </si>
  <si>
    <t>Náhradný diel:</t>
  </si>
  <si>
    <t xml:space="preserve">KUBOTA G23 </t>
  </si>
  <si>
    <t>K-Filter olejový</t>
  </si>
  <si>
    <t>2</t>
  </si>
  <si>
    <t>K-Remene sada</t>
  </si>
  <si>
    <t>sada</t>
  </si>
  <si>
    <t>3</t>
  </si>
  <si>
    <t>KU537134352</t>
  </si>
  <si>
    <t>K-Podložka noža</t>
  </si>
  <si>
    <t>4</t>
  </si>
  <si>
    <t>KU0501201014</t>
  </si>
  <si>
    <t>K-Strižný poistný kolík valcový</t>
  </si>
  <si>
    <t>5</t>
  </si>
  <si>
    <t>Filter vzduchový G18</t>
  </si>
  <si>
    <t>6</t>
  </si>
  <si>
    <t>K-Rám</t>
  </si>
  <si>
    <t>KU206315140</t>
  </si>
  <si>
    <t>K-Čap nápravy hlavný G23</t>
  </si>
  <si>
    <t>7</t>
  </si>
  <si>
    <t>KU125316603</t>
  </si>
  <si>
    <t>K-Čap riadenia</t>
  </si>
  <si>
    <t>8</t>
  </si>
  <si>
    <t>K-Hriadeľ noža Ľ</t>
  </si>
  <si>
    <t>9</t>
  </si>
  <si>
    <t>K-Hriadeľ noža P</t>
  </si>
  <si>
    <t>10</t>
  </si>
  <si>
    <t>KU545334383</t>
  </si>
  <si>
    <t>K-Skrutka M12-1,25LH</t>
  </si>
  <si>
    <t>11</t>
  </si>
  <si>
    <t>KU545334373</t>
  </si>
  <si>
    <t>K-Skrutka noža G23/26</t>
  </si>
  <si>
    <t>12</t>
  </si>
  <si>
    <t>Konektor 2-pólový</t>
  </si>
  <si>
    <t>13.</t>
  </si>
  <si>
    <t>K-Ventilátor chladiča</t>
  </si>
  <si>
    <t>14.</t>
  </si>
  <si>
    <t>K-KID SADA G23</t>
  </si>
  <si>
    <t>15.</t>
  </si>
  <si>
    <t>K-Ventilátor  chladiča</t>
  </si>
  <si>
    <t>16.</t>
  </si>
  <si>
    <t>KUW21TS07228</t>
  </si>
  <si>
    <t>K-Nôž G23 Ľ.</t>
  </si>
  <si>
    <t>17.</t>
  </si>
  <si>
    <t>KUW21TS07229</t>
  </si>
  <si>
    <t>K-Nôž G23 P.</t>
  </si>
  <si>
    <t>KU205342654</t>
  </si>
  <si>
    <t>Bowden s lankom</t>
  </si>
  <si>
    <t>KU112262250</t>
  </si>
  <si>
    <t>K-Spínač elektrický</t>
  </si>
  <si>
    <t>Pneumatika 16-7, 5-8 Trávny vzor</t>
  </si>
  <si>
    <t>S532913322763</t>
  </si>
  <si>
    <t>Držiak remenice napínacej pojazdovej</t>
  </si>
  <si>
    <t>Rozperka 1-9520-353</t>
  </si>
  <si>
    <t>KU256114113</t>
  </si>
  <si>
    <t>K-Náboj</t>
  </si>
  <si>
    <t>KU6227114340</t>
  </si>
  <si>
    <t>K.Pružina</t>
  </si>
  <si>
    <t>KU258114160</t>
  </si>
  <si>
    <t>K-O Krúžok</t>
  </si>
  <si>
    <t>KU268114182</t>
  </si>
  <si>
    <t>K-Spojka hriadeľa</t>
  </si>
  <si>
    <t>KU206314260</t>
  </si>
  <si>
    <t>K-Hriadeľ</t>
  </si>
  <si>
    <t>KU258114224</t>
  </si>
  <si>
    <t>K-Kĺb kardanu</t>
  </si>
  <si>
    <t>KU1688397010</t>
  </si>
  <si>
    <t>K.-Remeň</t>
  </si>
  <si>
    <t>18.</t>
  </si>
  <si>
    <t>STARJET AJ 102/22</t>
  </si>
  <si>
    <t>Ložisko 6205 A 2RS žacie Starjet</t>
  </si>
  <si>
    <t>LO62226 2RS</t>
  </si>
  <si>
    <t>Ložisko 6206 2RS</t>
  </si>
  <si>
    <t>BR710072</t>
  </si>
  <si>
    <t>Br. Tesniaci krúžok palivového kohúta</t>
  </si>
  <si>
    <t>BR710070</t>
  </si>
  <si>
    <t>Br. Miska palivovéh filtra</t>
  </si>
  <si>
    <t>BR715783</t>
  </si>
  <si>
    <t>Br. Karburátor</t>
  </si>
  <si>
    <t>19.</t>
  </si>
  <si>
    <t>Nôž Starjet 102 L</t>
  </si>
  <si>
    <t>20.</t>
  </si>
  <si>
    <t>Nôž Starjet 102 P</t>
  </si>
  <si>
    <t>21.</t>
  </si>
  <si>
    <t>TECUMSEH - Filter vzduchový DINO</t>
  </si>
  <si>
    <t>22.</t>
  </si>
  <si>
    <t>KUBOTA G26</t>
  </si>
  <si>
    <t>KUW21ESO1530</t>
  </si>
  <si>
    <t>KUW21TSHK700</t>
  </si>
  <si>
    <t>K-Filter oleja</t>
  </si>
  <si>
    <t>23.</t>
  </si>
  <si>
    <t>KUW21TS07230</t>
  </si>
  <si>
    <r>
      <t>K-Nôž G26 L</t>
    </r>
    <r>
      <rPr>
        <sz val="10"/>
        <color rgb="FF0070C0"/>
        <rFont val="Calibri"/>
        <family val="2"/>
        <charset val="238"/>
        <scheme val="minor"/>
      </rPr>
      <t xml:space="preserve"> šedý</t>
    </r>
  </si>
  <si>
    <t>24.</t>
  </si>
  <si>
    <t>KUW21TS07231</t>
  </si>
  <si>
    <r>
      <t>K-Nôž G26 P</t>
    </r>
    <r>
      <rPr>
        <sz val="10"/>
        <color rgb="FF0070C0"/>
        <rFont val="Calibri"/>
        <family val="2"/>
        <charset val="238"/>
        <scheme val="minor"/>
      </rPr>
      <t xml:space="preserve"> červený</t>
    </r>
  </si>
  <si>
    <t>25.</t>
  </si>
  <si>
    <t>KU545334590N</t>
  </si>
  <si>
    <t>K-Strižný kolík</t>
  </si>
  <si>
    <t>26.</t>
  </si>
  <si>
    <t>KU206315640</t>
  </si>
  <si>
    <t>27.</t>
  </si>
  <si>
    <t>K-KiID sada G26</t>
  </si>
  <si>
    <t>KU206315174</t>
  </si>
  <si>
    <t>K-Čap zvislý King pin  (PL/R4/S1/P7+P1)</t>
  </si>
  <si>
    <t>KU206315164</t>
  </si>
  <si>
    <t>K-Čap zvislý King pin  (PL/R4/S1/P7)</t>
  </si>
  <si>
    <t>KU0851102525</t>
  </si>
  <si>
    <t>K-Púzdro</t>
  </si>
  <si>
    <t>KU0851102020</t>
  </si>
  <si>
    <t>KU1A02439010</t>
  </si>
  <si>
    <t>K-Čidlo olejové</t>
  </si>
  <si>
    <t>KU1603251013</t>
  </si>
  <si>
    <t xml:space="preserve">K-Čerpadlo </t>
  </si>
  <si>
    <t>KU206316634</t>
  </si>
  <si>
    <t>K-Držiak riadenia</t>
  </si>
  <si>
    <t>KU206316624</t>
  </si>
  <si>
    <t>KU631364365</t>
  </si>
  <si>
    <t>K-Rameno ľavé</t>
  </si>
  <si>
    <t>KU631364375</t>
  </si>
  <si>
    <t>K-Rameno pravé</t>
  </si>
  <si>
    <t>KU631364320</t>
  </si>
  <si>
    <t>KU631764660</t>
  </si>
  <si>
    <t xml:space="preserve">K-Konektor </t>
  </si>
  <si>
    <t>KU256162250</t>
  </si>
  <si>
    <t xml:space="preserve">K-Spínač </t>
  </si>
  <si>
    <t>KU25814521450</t>
  </si>
  <si>
    <t>K-Guma páky plynu</t>
  </si>
  <si>
    <t>KU545334310</t>
  </si>
  <si>
    <t>K-Miska noža Gľš/26</t>
  </si>
  <si>
    <t>KU3135125142</t>
  </si>
  <si>
    <t>K-Ložisko</t>
  </si>
  <si>
    <t>KU6E04057340</t>
  </si>
  <si>
    <t>K-Gufero</t>
  </si>
  <si>
    <t>KU545334563</t>
  </si>
  <si>
    <t>K-Hriadeľ noža pravá</t>
  </si>
  <si>
    <t>KU545334553</t>
  </si>
  <si>
    <t>K-Hriadeľ noža ľavá</t>
  </si>
  <si>
    <t>KU125316604</t>
  </si>
  <si>
    <t>K- Guľový čap</t>
  </si>
  <si>
    <t>KU251115</t>
  </si>
  <si>
    <t>28.</t>
  </si>
  <si>
    <t>KUBOTA L3830</t>
  </si>
  <si>
    <t>K-KIT SADA L3430, 3830, 463</t>
  </si>
  <si>
    <t>29.</t>
  </si>
  <si>
    <t>K-Sklo dverí RH</t>
  </si>
  <si>
    <t>30.</t>
  </si>
  <si>
    <t>K-Tesniaca guma</t>
  </si>
  <si>
    <t>31.</t>
  </si>
  <si>
    <t>Malotraktor MINI 070</t>
  </si>
  <si>
    <t>BR - Sviečka OHV rozvod RC12YC</t>
  </si>
  <si>
    <t>32.</t>
  </si>
  <si>
    <t>BR - Predfilter na 710266</t>
  </si>
  <si>
    <t>33.</t>
  </si>
  <si>
    <t>34.</t>
  </si>
  <si>
    <t>Remeň 13-2600 LI Starjet pojazd</t>
  </si>
  <si>
    <t>35.</t>
  </si>
  <si>
    <t>Krovin. STIHL FS 55</t>
  </si>
  <si>
    <t>Sviečka CHAMTION CJ7Y</t>
  </si>
  <si>
    <t>36.</t>
  </si>
  <si>
    <t>ST41281200607</t>
  </si>
  <si>
    <t>STIHL karburátor</t>
  </si>
  <si>
    <t>ST40037102115</t>
  </si>
  <si>
    <t>STIHL Hlava, silon, auto 46-2</t>
  </si>
  <si>
    <t>BPMR7A</t>
  </si>
  <si>
    <t>Sviečka  NGK BPMR7A</t>
  </si>
  <si>
    <t>ST41303506200</t>
  </si>
  <si>
    <t>STIHL-Benzínová pumpička komplet</t>
  </si>
  <si>
    <t>ST41341410300</t>
  </si>
  <si>
    <t>STIHL-Filter vzduchu FS 120-400</t>
  </si>
  <si>
    <t>ST41197106000</t>
  </si>
  <si>
    <t>STIHL-Nôž skracovací na silon</t>
  </si>
  <si>
    <t>ST411971663203</t>
  </si>
  <si>
    <t>STIHL-Úchyt na skracovací nôž</t>
  </si>
  <si>
    <t>37.</t>
  </si>
  <si>
    <t>KUBOTA ZD 326</t>
  </si>
  <si>
    <t>K-KID SADA ZD 326</t>
  </si>
  <si>
    <t>KUW21TSH3A10</t>
  </si>
  <si>
    <t>Filter Kubota</t>
  </si>
  <si>
    <t>EUR</t>
  </si>
  <si>
    <t>Skrutka + matica + poistné krúžky</t>
  </si>
  <si>
    <t>Vertikutátor</t>
  </si>
  <si>
    <t>Nôž nw vertikutátor rovný (30cm)</t>
  </si>
  <si>
    <t>KU258145126</t>
  </si>
  <si>
    <t>K-Páčka plynu</t>
  </si>
  <si>
    <t>Všeobecný materiál</t>
  </si>
  <si>
    <t>W270003567</t>
  </si>
  <si>
    <t xml:space="preserve">K-Olej motorový 15W40  </t>
  </si>
  <si>
    <t>liter</t>
  </si>
  <si>
    <t>K-Olej prevodový  UDT</t>
  </si>
  <si>
    <t>Olej prevodový 80W90 HYPOL,  1 liter</t>
  </si>
  <si>
    <t>Olej SAE30 SUD, 1 liter</t>
  </si>
  <si>
    <t>Olej prevodový 85W-140 hustý</t>
  </si>
  <si>
    <t>KUW270003575</t>
  </si>
  <si>
    <t>Olej Super UDT 208 LTR SUD</t>
  </si>
  <si>
    <t>Chladiaca zmes  5 lit.</t>
  </si>
  <si>
    <t>Z00004</t>
  </si>
  <si>
    <t>Umývanie stroja</t>
  </si>
  <si>
    <t>Množstvo/MJ: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</si>
  <si>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</si>
  <si>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</si>
  <si>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</si>
  <si>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</si>
  <si>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</si>
  <si>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</si>
  <si>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</si>
  <si>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</si>
  <si>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</si>
  <si>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</si>
  <si>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</si>
  <si>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</si>
  <si>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</si>
  <si>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</si>
  <si>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</si>
  <si>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</si>
  <si>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</si>
  <si>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</si>
  <si>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</si>
  <si>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</si>
  <si>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</si>
  <si>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</si>
  <si>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</si>
  <si>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</si>
  <si>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</si>
  <si>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</si>
  <si>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</si>
  <si>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</si>
  <si>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Identifikačný kód:</t>
  </si>
  <si>
    <t>súbor</t>
  </si>
  <si>
    <t xml:space="preserve">K-Olej motorový 15W40,   </t>
  </si>
  <si>
    <t>K-Miska noža G23/26</t>
  </si>
  <si>
    <t>K-Filter hydraulického oleja</t>
  </si>
  <si>
    <t>K-Filter motorového oleja</t>
  </si>
  <si>
    <t>K-Nôž G26 L šedý</t>
  </si>
  <si>
    <t>K-Nôž G26 P červený</t>
  </si>
  <si>
    <t>Briggs... Tesniaci krúžok palivového kohúta</t>
  </si>
  <si>
    <t>Briggs...  Miska palivovéh filtra</t>
  </si>
  <si>
    <t>Briggs... Karburátor</t>
  </si>
  <si>
    <t>K-Guľový čap</t>
  </si>
  <si>
    <t>K-Filter hydraulického olejový</t>
  </si>
  <si>
    <t>K-Remeň</t>
  </si>
  <si>
    <t>K-Náboj kolesa</t>
  </si>
  <si>
    <t>38.</t>
  </si>
  <si>
    <t>Pol. č.:</t>
  </si>
  <si>
    <t>Cena celkom bez DPH:</t>
  </si>
  <si>
    <t>20%DPH:</t>
  </si>
  <si>
    <t>Cena celkom    s DPH:</t>
  </si>
  <si>
    <t>Cena bez DPH/MJ:</t>
  </si>
  <si>
    <t>Cena  s DPH/MJ:</t>
  </si>
  <si>
    <t>SPOLU:</t>
  </si>
  <si>
    <t>V........................., dňa...................</t>
  </si>
  <si>
    <t>Zoznam služieb a náhradných dielov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</si>
</sst>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4" fontId="0" fillId="0" borderId="0" xfId="0" applyNumberFormat="1"/>
    <xf numFmtId="0" fontId="1" fillId="0" borderId="1" xfId="0" applyFont="1" applyBorder="1"/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4" fontId="5" fillId="0" borderId="3" xfId="0" applyNumberFormat="1" applyFont="1" applyBorder="1" applyAlignment="1">
      <alignment horizontal="right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 wrapText="1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/>
    </xf>
    <xf numFmtId="4" fontId="9" fillId="0" borderId="4" xfId="0" applyNumberFormat="1" applyFont="1" applyBorder="1" applyAlignment="1">
      <alignment horizontal="right"/>
    </xf>
    <xf numFmtId="0" fontId="9" fillId="0" borderId="0" xfId="0" applyFont="1"/>
    <xf numFmtId="0" fontId="9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4" fontId="5" fillId="0" borderId="4" xfId="0" applyNumberFormat="1" applyFont="1" applyBorder="1" applyAlignment="1">
      <alignment horizontal="right"/>
    </xf>
    <xf numFmtId="0" fontId="9" fillId="0" borderId="4" xfId="0" applyFont="1" applyBorder="1"/>
    <xf numFmtId="4" fontId="9" fillId="0" borderId="4" xfId="0" applyNumberFormat="1" applyFont="1" applyBorder="1"/>
    <xf numFmtId="2" fontId="9" fillId="0" borderId="4" xfId="0" applyNumberFormat="1" applyFont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 wrapText="1"/>
    </xf>
    <xf numFmtId="4" fontId="0" fillId="0" borderId="0" xfId="0" applyNumberFormat="1" applyAlignment="1">
      <alignment horizontal="right"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9" xfId="0" applyFont="1" applyBorder="1" applyAlignment="1">
      <alignment horizontal="left"/>
    </xf>
    <xf numFmtId="4" fontId="9" fillId="0" borderId="3" xfId="0" applyNumberFormat="1" applyFont="1" applyBorder="1"/>
    <xf numFmtId="2" fontId="9" fillId="0" borderId="10" xfId="0" applyNumberFormat="1" applyFont="1" applyBorder="1"/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2" fontId="5" fillId="0" borderId="5" xfId="0" applyNumberFormat="1" applyFont="1" applyBorder="1" applyAlignment="1">
      <alignment horizontal="right"/>
    </xf>
    <xf numFmtId="4" fontId="5" fillId="0" borderId="4" xfId="0" applyNumberFormat="1" applyFont="1" applyBorder="1"/>
    <xf numFmtId="0" fontId="5" fillId="0" borderId="5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/>
    </xf>
    <xf numFmtId="2" fontId="5" fillId="0" borderId="5" xfId="0" applyNumberFormat="1" applyFont="1" applyBorder="1"/>
    <xf numFmtId="0" fontId="5" fillId="0" borderId="1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6" xfId="0" applyFont="1" applyBorder="1"/>
    <xf numFmtId="0" fontId="0" fillId="0" borderId="1" xfId="0" applyBorder="1"/>
    <xf numFmtId="0" fontId="6" fillId="0" borderId="15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9" fillId="0" borderId="15" xfId="0" applyFont="1" applyBorder="1"/>
    <xf numFmtId="4" fontId="0" fillId="0" borderId="15" xfId="0" applyNumberFormat="1" applyBorder="1"/>
    <xf numFmtId="0" fontId="0" fillId="0" borderId="15" xfId="0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2" fontId="9" fillId="0" borderId="3" xfId="0" applyNumberFormat="1" applyFont="1" applyBorder="1"/>
    <xf numFmtId="0" fontId="5" fillId="0" borderId="4" xfId="0" applyFont="1" applyBorder="1" applyAlignment="1">
      <alignment horizontal="right"/>
    </xf>
    <xf numFmtId="0" fontId="5" fillId="0" borderId="4" xfId="0" applyFont="1" applyBorder="1"/>
    <xf numFmtId="49" fontId="5" fillId="0" borderId="4" xfId="0" applyNumberFormat="1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4" fontId="9" fillId="0" borderId="4" xfId="0" applyNumberFormat="1" applyFont="1" applyFill="1" applyBorder="1"/>
    <xf numFmtId="2" fontId="9" fillId="0" borderId="4" xfId="0" applyNumberFormat="1" applyFont="1" applyFill="1" applyBorder="1"/>
    <xf numFmtId="0" fontId="9" fillId="0" borderId="0" xfId="0" applyFont="1" applyFill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13" fillId="0" borderId="0" xfId="0" applyFont="1"/>
    <xf numFmtId="0" fontId="14" fillId="0" borderId="0" xfId="0" applyFont="1" applyFill="1" applyBorder="1"/>
    <xf numFmtId="0" fontId="14" fillId="0" borderId="0" xfId="0" applyFont="1"/>
    <xf numFmtId="4" fontId="13" fillId="0" borderId="0" xfId="0" applyNumberFormat="1" applyFont="1"/>
    <xf numFmtId="0" fontId="13" fillId="0" borderId="7" xfId="0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4" fillId="0" borderId="6" xfId="0" applyFont="1" applyBorder="1"/>
    <xf numFmtId="0" fontId="14" fillId="0" borderId="4" xfId="0" applyFont="1" applyBorder="1" applyAlignment="1">
      <alignment horizontal="left"/>
    </xf>
    <xf numFmtId="4" fontId="14" fillId="0" borderId="4" xfId="0" applyNumberFormat="1" applyFont="1" applyBorder="1"/>
    <xf numFmtId="2" fontId="14" fillId="0" borderId="4" xfId="0" applyNumberFormat="1" applyFont="1" applyBorder="1"/>
    <xf numFmtId="49" fontId="14" fillId="0" borderId="4" xfId="0" applyNumberFormat="1" applyFont="1" applyBorder="1" applyAlignment="1">
      <alignment horizontal="left"/>
    </xf>
    <xf numFmtId="0" fontId="0" fillId="0" borderId="4" xfId="0" applyBorder="1"/>
    <xf numFmtId="4" fontId="0" fillId="0" borderId="4" xfId="0" applyNumberFormat="1" applyBorder="1"/>
    <xf numFmtId="0" fontId="13" fillId="0" borderId="4" xfId="0" applyFont="1" applyBorder="1"/>
    <xf numFmtId="4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/>
    </xf>
    <xf numFmtId="4" fontId="14" fillId="0" borderId="4" xfId="0" applyNumberFormat="1" applyFont="1" applyFill="1" applyBorder="1"/>
    <xf numFmtId="2" fontId="14" fillId="0" borderId="4" xfId="0" applyNumberFormat="1" applyFont="1" applyFill="1" applyBorder="1"/>
    <xf numFmtId="0" fontId="14" fillId="0" borderId="0" xfId="0" applyFont="1" applyFill="1"/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9" fillId="0" borderId="0" xfId="0" applyNumberFormat="1" applyFont="1" applyBorder="1"/>
    <xf numFmtId="0" fontId="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6" xfId="0" applyBorder="1"/>
    <xf numFmtId="2" fontId="9" fillId="0" borderId="17" xfId="0" applyNumberFormat="1" applyFont="1" applyBorder="1"/>
    <xf numFmtId="0" fontId="7" fillId="0" borderId="18" xfId="0" applyFont="1" applyBorder="1" applyAlignment="1">
      <alignment horizontal="center"/>
    </xf>
    <xf numFmtId="2" fontId="9" fillId="0" borderId="19" xfId="0" applyNumberFormat="1" applyFont="1" applyBorder="1"/>
    <xf numFmtId="0" fontId="0" fillId="0" borderId="18" xfId="0" applyBorder="1"/>
    <xf numFmtId="0" fontId="0" fillId="0" borderId="20" xfId="0" applyBorder="1"/>
    <xf numFmtId="4" fontId="5" fillId="0" borderId="21" xfId="0" applyNumberFormat="1" applyFont="1" applyBorder="1" applyAlignment="1">
      <alignment horizontal="right"/>
    </xf>
    <xf numFmtId="0" fontId="14" fillId="0" borderId="4" xfId="0" applyFont="1" applyBorder="1"/>
    <xf numFmtId="0" fontId="14" fillId="0" borderId="5" xfId="0" applyFont="1" applyBorder="1" applyAlignment="1">
      <alignment horizontal="left" vertic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9" fillId="2" borderId="4" xfId="0" applyNumberFormat="1" applyFont="1" applyFill="1" applyBorder="1"/>
    <xf numFmtId="0" fontId="14" fillId="0" borderId="4" xfId="0" applyFont="1" applyBorder="1" applyAlignment="1">
      <alignment horizontal="left" wrapText="1"/>
    </xf>
    <xf numFmtId="0" fontId="14" fillId="0" borderId="13" xfId="0" applyFont="1" applyBorder="1" applyAlignment="1">
      <alignment horizontal="left"/>
    </xf>
    <xf numFmtId="164" fontId="14" fillId="0" borderId="0" xfId="0" applyNumberFormat="1" applyFont="1" applyBorder="1" applyAlignment="1">
      <alignment horizontal="center"/>
    </xf>
    <xf numFmtId="2" fontId="13" fillId="0" borderId="19" xfId="0" applyNumberFormat="1" applyFont="1" applyBorder="1"/>
    <xf numFmtId="4" fontId="9" fillId="0" borderId="0" xfId="0" applyNumberFormat="1" applyFont="1"/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9" fillId="0" borderId="0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5" fillId="0" borderId="4" xfId="0" applyNumberFormat="1" applyFont="1" applyBorder="1" applyAlignment="1">
      <alignment horizontal="right"/>
    </xf>
    <xf numFmtId="2" fontId="14" fillId="0" borderId="4" xfId="0" applyNumberFormat="1" applyFont="1" applyBorder="1" applyAlignment="1">
      <alignment horizontal="right"/>
    </xf>
    <xf numFmtId="0" fontId="15" fillId="0" borderId="5" xfId="0" applyFont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17" fillId="0" borderId="0" xfId="0" applyFont="1" applyAlignment="1"/>
    <xf numFmtId="0" fontId="13" fillId="0" borderId="0" xfId="0" applyFont="1" applyAlignment="1"/>
    <xf numFmtId="0" fontId="13" fillId="0" borderId="1" xfId="0" applyFont="1" applyBorder="1" applyAlignment="1"/>
    <xf numFmtId="0" fontId="14" fillId="0" borderId="4" xfId="0" applyFont="1" applyBorder="1" applyAlignment="1"/>
    <xf numFmtId="0" fontId="14" fillId="0" borderId="6" xfId="0" applyFont="1" applyBorder="1" applyAlignment="1"/>
    <xf numFmtId="0" fontId="14" fillId="0" borderId="8" xfId="0" applyFont="1" applyBorder="1" applyAlignment="1"/>
    <xf numFmtId="0" fontId="14" fillId="0" borderId="14" xfId="0" applyFont="1" applyBorder="1" applyAlignment="1"/>
    <xf numFmtId="0" fontId="14" fillId="2" borderId="5" xfId="0" applyFont="1" applyFill="1" applyBorder="1" applyAlignment="1"/>
    <xf numFmtId="0" fontId="14" fillId="0" borderId="5" xfId="0" applyFont="1" applyBorder="1" applyAlignment="1"/>
    <xf numFmtId="0" fontId="14" fillId="0" borderId="5" xfId="0" applyFont="1" applyBorder="1" applyAlignment="1">
      <alignment vertical="center" wrapText="1"/>
    </xf>
    <xf numFmtId="0" fontId="14" fillId="0" borderId="5" xfId="0" applyFont="1" applyFill="1" applyBorder="1" applyAlignment="1"/>
    <xf numFmtId="0" fontId="14" fillId="0" borderId="14" xfId="0" applyFont="1" applyFill="1" applyBorder="1" applyAlignment="1"/>
    <xf numFmtId="2" fontId="14" fillId="0" borderId="14" xfId="0" applyNumberFormat="1" applyFont="1" applyBorder="1" applyAlignment="1"/>
    <xf numFmtId="2" fontId="14" fillId="0" borderId="5" xfId="0" applyNumberFormat="1" applyFont="1" applyBorder="1" applyAlignment="1"/>
    <xf numFmtId="2" fontId="14" fillId="0" borderId="4" xfId="0" applyNumberFormat="1" applyFont="1" applyBorder="1" applyAlignment="1"/>
    <xf numFmtId="0" fontId="14" fillId="0" borderId="3" xfId="0" applyFont="1" applyBorder="1" applyAlignment="1"/>
    <xf numFmtId="2" fontId="14" fillId="0" borderId="12" xfId="0" applyNumberFormat="1" applyFont="1" applyBorder="1" applyAlignment="1"/>
    <xf numFmtId="0" fontId="14" fillId="0" borderId="12" xfId="0" applyFont="1" applyBorder="1" applyAlignment="1"/>
    <xf numFmtId="49" fontId="13" fillId="0" borderId="0" xfId="0" applyNumberFormat="1" applyFont="1" applyBorder="1" applyAlignment="1">
      <alignment vertical="center" wrapText="1"/>
    </xf>
    <xf numFmtId="0" fontId="14" fillId="0" borderId="15" xfId="0" applyFont="1" applyBorder="1" applyAlignment="1"/>
    <xf numFmtId="49" fontId="13" fillId="0" borderId="5" xfId="0" applyNumberFormat="1" applyFont="1" applyBorder="1" applyAlignment="1"/>
    <xf numFmtId="49" fontId="13" fillId="0" borderId="4" xfId="0" applyNumberFormat="1" applyFont="1" applyBorder="1" applyAlignment="1"/>
    <xf numFmtId="0" fontId="14" fillId="0" borderId="11" xfId="0" applyFont="1" applyBorder="1" applyAlignment="1">
      <alignment horizontal="left" wrapText="1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/>
    <xf numFmtId="0" fontId="5" fillId="0" borderId="0" xfId="0" applyFont="1" applyBorder="1"/>
    <xf numFmtId="2" fontId="9" fillId="0" borderId="0" xfId="0" applyNumberFormat="1" applyFont="1" applyBorder="1"/>
    <xf numFmtId="164" fontId="9" fillId="0" borderId="0" xfId="0" applyNumberFormat="1" applyFont="1" applyFill="1" applyAlignment="1">
      <alignment horizontal="center" wrapText="1"/>
    </xf>
    <xf numFmtId="0" fontId="14" fillId="2" borderId="6" xfId="0" applyFont="1" applyFill="1" applyBorder="1" applyAlignment="1"/>
    <xf numFmtId="4" fontId="5" fillId="0" borderId="0" xfId="0" applyNumberFormat="1" applyFont="1"/>
    <xf numFmtId="4" fontId="14" fillId="0" borderId="0" xfId="0" applyNumberFormat="1" applyFont="1"/>
    <xf numFmtId="4" fontId="9" fillId="0" borderId="0" xfId="0" applyNumberFormat="1" applyFont="1" applyFill="1"/>
    <xf numFmtId="4" fontId="14" fillId="0" borderId="0" xfId="0" applyNumberFormat="1" applyFont="1" applyFill="1"/>
    <xf numFmtId="164" fontId="9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14" fillId="0" borderId="0" xfId="0" applyFont="1" applyAlignment="1"/>
    <xf numFmtId="4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4" fontId="4" fillId="0" borderId="0" xfId="0" applyNumberFormat="1" applyFont="1"/>
    <xf numFmtId="4" fontId="15" fillId="0" borderId="0" xfId="0" applyNumberFormat="1" applyFont="1"/>
    <xf numFmtId="164" fontId="14" fillId="0" borderId="0" xfId="0" applyNumberFormat="1" applyFont="1"/>
    <xf numFmtId="49" fontId="5" fillId="0" borderId="12" xfId="0" applyNumberFormat="1" applyFont="1" applyBorder="1" applyAlignment="1">
      <alignment horizontal="left"/>
    </xf>
    <xf numFmtId="4" fontId="9" fillId="0" borderId="5" xfId="0" applyNumberFormat="1" applyFont="1" applyBorder="1"/>
    <xf numFmtId="0" fontId="9" fillId="0" borderId="5" xfId="0" applyFont="1" applyBorder="1"/>
    <xf numFmtId="4" fontId="14" fillId="0" borderId="5" xfId="0" applyNumberFormat="1" applyFont="1" applyBorder="1"/>
    <xf numFmtId="4" fontId="9" fillId="0" borderId="8" xfId="0" applyNumberFormat="1" applyFont="1" applyBorder="1"/>
    <xf numFmtId="164" fontId="14" fillId="0" borderId="0" xfId="0" applyNumberFormat="1" applyFont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4" fillId="0" borderId="22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3" fontId="14" fillId="0" borderId="1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164" fontId="5" fillId="0" borderId="6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4" fontId="1" fillId="0" borderId="0" xfId="0" applyNumberFormat="1" applyFont="1"/>
    <xf numFmtId="0" fontId="5" fillId="0" borderId="0" xfId="0" applyFont="1" applyFill="1" applyBorder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2" fontId="5" fillId="0" borderId="5" xfId="0" applyNumberFormat="1" applyFont="1" applyFill="1" applyBorder="1"/>
    <xf numFmtId="2" fontId="5" fillId="0" borderId="5" xfId="0" applyNumberFormat="1" applyFont="1" applyFill="1" applyBorder="1" applyAlignment="1">
      <alignment horizontal="right"/>
    </xf>
    <xf numFmtId="2" fontId="5" fillId="0" borderId="4" xfId="0" applyNumberFormat="1" applyFont="1" applyFill="1" applyBorder="1" applyAlignment="1">
      <alignment horizontal="right"/>
    </xf>
    <xf numFmtId="0" fontId="5" fillId="0" borderId="14" xfId="0" applyFont="1" applyFill="1" applyBorder="1" applyAlignment="1"/>
    <xf numFmtId="0" fontId="5" fillId="0" borderId="11" xfId="0" applyFont="1" applyFill="1" applyBorder="1" applyAlignment="1">
      <alignment horizontal="left" wrapText="1"/>
    </xf>
    <xf numFmtId="4" fontId="5" fillId="0" borderId="4" xfId="0" applyNumberFormat="1" applyFont="1" applyFill="1" applyBorder="1"/>
    <xf numFmtId="0" fontId="5" fillId="0" borderId="0" xfId="0" applyFont="1" applyFill="1"/>
    <xf numFmtId="0" fontId="21" fillId="0" borderId="1" xfId="0" applyFont="1" applyBorder="1"/>
    <xf numFmtId="4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Fill="1"/>
    <xf numFmtId="0" fontId="19" fillId="0" borderId="0" xfId="0" applyFont="1" applyFill="1" applyAlignment="1">
      <alignment horizontal="left"/>
    </xf>
    <xf numFmtId="0" fontId="20" fillId="0" borderId="0" xfId="0" applyFont="1" applyFill="1" applyAlignment="1"/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4" fontId="7" fillId="0" borderId="0" xfId="0" applyNumberFormat="1" applyFont="1" applyFill="1"/>
    <xf numFmtId="0" fontId="7" fillId="0" borderId="0" xfId="0" applyFont="1" applyFill="1" applyAlignment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7" fillId="0" borderId="4" xfId="0" applyFont="1" applyFill="1" applyBorder="1" applyAlignment="1">
      <alignment horizontal="left" wrapText="1"/>
    </xf>
    <xf numFmtId="3" fontId="5" fillId="0" borderId="6" xfId="0" applyNumberFormat="1" applyFont="1" applyFill="1" applyBorder="1" applyAlignment="1">
      <alignment horizontal="right"/>
    </xf>
    <xf numFmtId="0" fontId="5" fillId="0" borderId="5" xfId="0" applyFont="1" applyFill="1" applyBorder="1"/>
    <xf numFmtId="4" fontId="5" fillId="0" borderId="3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8" xfId="0" applyFont="1" applyFill="1" applyBorder="1" applyAlignment="1"/>
    <xf numFmtId="0" fontId="5" fillId="0" borderId="3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/>
    </xf>
    <xf numFmtId="4" fontId="5" fillId="0" borderId="3" xfId="0" applyNumberFormat="1" applyFont="1" applyFill="1" applyBorder="1"/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Fill="1" applyBorder="1"/>
    <xf numFmtId="2" fontId="5" fillId="0" borderId="14" xfId="0" applyNumberFormat="1" applyFont="1" applyFill="1" applyBorder="1" applyAlignment="1"/>
    <xf numFmtId="2" fontId="5" fillId="0" borderId="5" xfId="0" applyNumberFormat="1" applyFont="1" applyFill="1" applyBorder="1" applyAlignment="1"/>
    <xf numFmtId="2" fontId="5" fillId="0" borderId="4" xfId="0" applyNumberFormat="1" applyFont="1" applyFill="1" applyBorder="1" applyAlignment="1"/>
    <xf numFmtId="0" fontId="7" fillId="0" borderId="4" xfId="0" applyFont="1" applyFill="1" applyBorder="1"/>
    <xf numFmtId="0" fontId="5" fillId="0" borderId="3" xfId="0" applyFont="1" applyFill="1" applyBorder="1" applyAlignment="1"/>
    <xf numFmtId="0" fontId="6" fillId="0" borderId="4" xfId="0" applyFont="1" applyFill="1" applyBorder="1" applyAlignment="1">
      <alignment horizontal="left"/>
    </xf>
    <xf numFmtId="0" fontId="5" fillId="0" borderId="6" xfId="0" applyFont="1" applyFill="1" applyBorder="1"/>
    <xf numFmtId="4" fontId="5" fillId="0" borderId="5" xfId="0" applyNumberFormat="1" applyFont="1" applyFill="1" applyBorder="1"/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4" fontId="7" fillId="0" borderId="0" xfId="0" applyNumberFormat="1" applyFont="1" applyFill="1" applyBorder="1"/>
    <xf numFmtId="0" fontId="5" fillId="0" borderId="4" xfId="0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/>
    <xf numFmtId="4" fontId="7" fillId="0" borderId="4" xfId="0" applyNumberFormat="1" applyFont="1" applyFill="1" applyBorder="1"/>
    <xf numFmtId="3" fontId="5" fillId="0" borderId="2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22" fillId="0" borderId="2" xfId="0" applyFont="1" applyBorder="1" applyAlignment="1">
      <alignment horizontal="left"/>
    </xf>
    <xf numFmtId="0" fontId="6" fillId="0" borderId="15" xfId="0" applyFont="1" applyBorder="1"/>
    <xf numFmtId="0" fontId="21" fillId="0" borderId="15" xfId="0" applyFont="1" applyBorder="1"/>
    <xf numFmtId="4" fontId="5" fillId="0" borderId="23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right"/>
    </xf>
    <xf numFmtId="4" fontId="7" fillId="0" borderId="5" xfId="0" applyNumberFormat="1" applyFont="1" applyFill="1" applyBorder="1"/>
    <xf numFmtId="0" fontId="7" fillId="0" borderId="27" xfId="0" applyFont="1" applyFill="1" applyBorder="1"/>
    <xf numFmtId="49" fontId="7" fillId="0" borderId="27" xfId="0" applyNumberFormat="1" applyFont="1" applyFill="1" applyBorder="1" applyAlignment="1"/>
    <xf numFmtId="49" fontId="5" fillId="0" borderId="27" xfId="0" applyNumberFormat="1" applyFont="1" applyFill="1" applyBorder="1" applyAlignment="1">
      <alignment horizontal="left"/>
    </xf>
    <xf numFmtId="3" fontId="5" fillId="0" borderId="28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left"/>
    </xf>
    <xf numFmtId="4" fontId="7" fillId="0" borderId="27" xfId="0" applyNumberFormat="1" applyFont="1" applyFill="1" applyBorder="1"/>
    <xf numFmtId="4" fontId="7" fillId="0" borderId="29" xfId="0" applyNumberFormat="1" applyFont="1" applyFill="1" applyBorder="1"/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18" xfId="0" applyNumberFormat="1" applyFont="1" applyFill="1" applyBorder="1"/>
    <xf numFmtId="0" fontId="21" fillId="0" borderId="15" xfId="0" applyFont="1" applyBorder="1" applyAlignment="1">
      <alignment horizontal="left"/>
    </xf>
    <xf numFmtId="49" fontId="21" fillId="0" borderId="15" xfId="0" applyNumberFormat="1" applyFont="1" applyBorder="1" applyAlignment="1">
      <alignment horizontal="left"/>
    </xf>
    <xf numFmtId="2" fontId="21" fillId="0" borderId="15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5" fillId="0" borderId="31" xfId="0" applyNumberFormat="1" applyFont="1" applyFill="1" applyBorder="1"/>
    <xf numFmtId="4" fontId="5" fillId="0" borderId="19" xfId="0" applyNumberFormat="1" applyFont="1" applyFill="1" applyBorder="1"/>
    <xf numFmtId="4" fontId="7" fillId="0" borderId="19" xfId="0" applyNumberFormat="1" applyFont="1" applyFill="1" applyBorder="1"/>
    <xf numFmtId="4" fontId="7" fillId="0" borderId="30" xfId="0" applyNumberFormat="1" applyFont="1" applyFill="1" applyBorder="1"/>
    <xf numFmtId="4" fontId="21" fillId="0" borderId="15" xfId="0" applyNumberFormat="1" applyFont="1" applyBorder="1"/>
    <xf numFmtId="4" fontId="21" fillId="0" borderId="16" xfId="0" applyNumberFormat="1" applyFont="1" applyBorder="1"/>
    <xf numFmtId="4" fontId="21" fillId="0" borderId="2" xfId="0" applyNumberFormat="1" applyFont="1" applyBorder="1"/>
    <xf numFmtId="0" fontId="21" fillId="0" borderId="24" xfId="0" applyFont="1" applyBorder="1"/>
    <xf numFmtId="0" fontId="22" fillId="0" borderId="26" xfId="0" applyFont="1" applyBorder="1" applyAlignment="1">
      <alignment horizontal="left"/>
    </xf>
    <xf numFmtId="0" fontId="6" fillId="0" borderId="32" xfId="0" applyFont="1" applyBorder="1"/>
    <xf numFmtId="0" fontId="21" fillId="0" borderId="32" xfId="0" applyFont="1" applyBorder="1"/>
    <xf numFmtId="0" fontId="6" fillId="0" borderId="25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/>
    <xf numFmtId="0" fontId="7" fillId="0" borderId="21" xfId="0" applyFont="1" applyFill="1" applyBorder="1" applyAlignment="1">
      <alignment horizontal="left" wrapText="1"/>
    </xf>
    <xf numFmtId="3" fontId="5" fillId="0" borderId="34" xfId="0" applyNumberFormat="1" applyFont="1" applyFill="1" applyBorder="1" applyAlignment="1">
      <alignment horizontal="right"/>
    </xf>
    <xf numFmtId="0" fontId="5" fillId="0" borderId="35" xfId="0" applyFont="1" applyFill="1" applyBorder="1"/>
    <xf numFmtId="4" fontId="5" fillId="0" borderId="21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4" fontId="5" fillId="0" borderId="21" xfId="0" applyNumberFormat="1" applyFont="1" applyFill="1" applyBorder="1"/>
    <xf numFmtId="4" fontId="5" fillId="0" borderId="36" xfId="0" applyNumberFormat="1" applyFont="1" applyFill="1" applyBorder="1"/>
    <xf numFmtId="0" fontId="5" fillId="0" borderId="18" xfId="0" applyFont="1" applyFill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A9395-E97F-4675-9320-9E181CD18910}">
  <sheetPr>
    <pageSetUpPr fitToPage="1"/>
  </sheetPr>
  <dimension ref="A1:AE120"/>
  <sheetViews>
    <sheetView topLeftCell="A89" zoomScale="110" zoomScaleNormal="110" workbookViewId="0">
      <selection activeCell="A96" sqref="A96:XFD97"/>
    </sheetView>
  </sheetViews>
  <sheetFormatPr defaultColWidth="8.88671875" defaultRowHeight="14.4" x14ac:dyDescent="0.3"/>
  <cols>
    <col min="1" max="1" width="6.44140625" customWidth="1"/>
    <col min="2" max="2" width="17.88671875" customWidth="1"/>
    <col min="3" max="3" width="17.88671875" style="147" customWidth="1"/>
    <col min="4" max="4" width="36.6640625" customWidth="1"/>
    <col min="5" max="5" width="5.109375" customWidth="1"/>
    <col min="6" max="6" width="9.6640625" style="5" customWidth="1"/>
    <col min="7" max="7" width="9.6640625" customWidth="1"/>
    <col min="8" max="8" width="8.44140625" customWidth="1"/>
    <col min="9" max="9" width="6.44140625" style="137" customWidth="1"/>
    <col min="10" max="10" width="7" style="115" customWidth="1"/>
    <col min="11" max="11" width="6.33203125" style="137" customWidth="1"/>
    <col min="12" max="12" width="6.33203125" style="85" customWidth="1"/>
    <col min="13" max="13" width="6.33203125" style="144" customWidth="1"/>
    <col min="14" max="14" width="6.33203125" style="108" customWidth="1"/>
    <col min="15" max="15" width="8" style="144" customWidth="1"/>
    <col min="16" max="16" width="6.33203125" style="108" customWidth="1"/>
    <col min="17" max="17" width="6" style="144" customWidth="1"/>
    <col min="18" max="18" width="6.33203125" style="108" customWidth="1"/>
    <col min="19" max="19" width="6.88671875" style="144" customWidth="1"/>
    <col min="20" max="20" width="9.44140625" style="108" customWidth="1"/>
    <col min="21" max="21" width="7.33203125" style="169" customWidth="1"/>
    <col min="22" max="22" width="6.44140625" style="109" customWidth="1"/>
    <col min="23" max="23" width="8.44140625" style="169" customWidth="1"/>
    <col min="24" max="24" width="6.33203125" style="169" customWidth="1"/>
    <col min="25" max="25" width="6.44140625" style="169" customWidth="1"/>
    <col min="26" max="26" width="8.109375" style="169" customWidth="1"/>
    <col min="27" max="27" width="6.44140625" style="169" customWidth="1"/>
    <col min="28" max="28" width="7.33203125" style="129" customWidth="1"/>
    <col min="29" max="29" width="10.109375" style="5" bestFit="1" customWidth="1"/>
    <col min="30" max="30" width="8.88671875" style="5"/>
  </cols>
  <sheetData>
    <row r="1" spans="1:30" ht="22.65" customHeight="1" x14ac:dyDescent="0.3">
      <c r="B1" s="1" t="s">
        <v>0</v>
      </c>
      <c r="C1" s="146"/>
      <c r="E1" s="2"/>
      <c r="F1" s="3"/>
      <c r="G1" s="2"/>
      <c r="H1" s="4" t="s">
        <v>1</v>
      </c>
      <c r="J1" s="114"/>
      <c r="AB1" s="129" t="s">
        <v>2</v>
      </c>
    </row>
    <row r="2" spans="1:30" ht="6.6" customHeight="1" thickBot="1" x14ac:dyDescent="0.35"/>
    <row r="3" spans="1:30" ht="26.4" customHeight="1" thickBot="1" x14ac:dyDescent="0.35">
      <c r="A3" s="6" t="s">
        <v>3</v>
      </c>
      <c r="B3" s="6"/>
      <c r="C3" s="148"/>
      <c r="D3" s="6" t="s">
        <v>4</v>
      </c>
      <c r="E3" s="68" t="s">
        <v>5</v>
      </c>
      <c r="F3" s="7" t="s">
        <v>6</v>
      </c>
      <c r="G3" s="8" t="s">
        <v>7</v>
      </c>
      <c r="H3" s="86" t="s">
        <v>8</v>
      </c>
      <c r="I3" s="116" t="s">
        <v>9</v>
      </c>
      <c r="J3" s="140" t="s">
        <v>10</v>
      </c>
      <c r="K3" s="116" t="s">
        <v>11</v>
      </c>
      <c r="L3" s="94" t="s">
        <v>11</v>
      </c>
      <c r="M3" s="116" t="s">
        <v>12</v>
      </c>
      <c r="N3" s="94" t="s">
        <v>12</v>
      </c>
      <c r="O3" s="116" t="s">
        <v>12</v>
      </c>
      <c r="P3" s="94" t="s">
        <v>12</v>
      </c>
      <c r="Q3" s="116" t="s">
        <v>11</v>
      </c>
      <c r="R3" s="94" t="s">
        <v>11</v>
      </c>
      <c r="S3" s="97" t="s">
        <v>12</v>
      </c>
      <c r="T3" s="94" t="s">
        <v>12</v>
      </c>
      <c r="U3" s="170" t="s">
        <v>11</v>
      </c>
      <c r="V3" s="110" t="s">
        <v>12</v>
      </c>
      <c r="W3" s="170" t="s">
        <v>13</v>
      </c>
      <c r="X3" s="170" t="s">
        <v>11</v>
      </c>
      <c r="Y3" s="177" t="s">
        <v>14</v>
      </c>
      <c r="Z3" s="183" t="s">
        <v>12</v>
      </c>
      <c r="AA3" s="183" t="s">
        <v>12</v>
      </c>
      <c r="AB3" s="127" t="s">
        <v>12</v>
      </c>
      <c r="AC3" s="191" t="s">
        <v>15</v>
      </c>
    </row>
    <row r="4" spans="1:30" s="12" customFormat="1" ht="13.5" customHeight="1" x14ac:dyDescent="0.3">
      <c r="A4" s="13" t="s">
        <v>16</v>
      </c>
      <c r="B4" s="13"/>
      <c r="C4" s="149" t="s">
        <v>17</v>
      </c>
      <c r="D4" s="14" t="s">
        <v>18</v>
      </c>
      <c r="E4" s="10" t="s">
        <v>19</v>
      </c>
      <c r="F4" s="11">
        <v>25</v>
      </c>
      <c r="G4" s="11">
        <f t="shared" ref="G4:G6" si="0">F4*0.2</f>
        <v>5</v>
      </c>
      <c r="H4" s="105">
        <f t="shared" ref="H4:H6" si="1">F4*1.2</f>
        <v>30</v>
      </c>
      <c r="I4" s="138">
        <v>1.5</v>
      </c>
      <c r="J4" s="138">
        <v>2.5</v>
      </c>
      <c r="K4" s="138">
        <v>9</v>
      </c>
      <c r="L4" s="124">
        <v>1</v>
      </c>
      <c r="M4" s="145">
        <v>3</v>
      </c>
      <c r="N4" s="124">
        <v>1</v>
      </c>
      <c r="O4" s="145">
        <v>4.5</v>
      </c>
      <c r="P4" s="124">
        <v>2</v>
      </c>
      <c r="Q4" s="145">
        <v>1</v>
      </c>
      <c r="R4" s="124">
        <v>9</v>
      </c>
      <c r="S4" s="145">
        <v>3</v>
      </c>
      <c r="T4" s="124">
        <v>10</v>
      </c>
      <c r="U4" s="171">
        <v>1</v>
      </c>
      <c r="V4" s="125">
        <v>1</v>
      </c>
      <c r="W4" s="171"/>
      <c r="X4" s="171">
        <v>1</v>
      </c>
      <c r="Y4" s="171"/>
      <c r="Z4" s="171">
        <v>3</v>
      </c>
      <c r="AA4" s="184">
        <v>0.5</v>
      </c>
      <c r="AB4" s="125">
        <v>3</v>
      </c>
      <c r="AC4" s="192">
        <f>SUM(I4:AB4)</f>
        <v>57</v>
      </c>
      <c r="AD4" s="179"/>
    </row>
    <row r="5" spans="1:30" s="12" customFormat="1" ht="13.5" customHeight="1" x14ac:dyDescent="0.3">
      <c r="A5" s="13" t="s">
        <v>20</v>
      </c>
      <c r="B5" s="15"/>
      <c r="C5" s="150"/>
      <c r="D5" s="16" t="s">
        <v>21</v>
      </c>
      <c r="E5" s="17" t="s">
        <v>19</v>
      </c>
      <c r="F5" s="11">
        <v>16.670000000000002</v>
      </c>
      <c r="G5" s="11">
        <f t="shared" si="0"/>
        <v>3.3340000000000005</v>
      </c>
      <c r="H5" s="11">
        <f t="shared" si="1"/>
        <v>20.004000000000001</v>
      </c>
      <c r="I5" s="138"/>
      <c r="J5" s="138"/>
      <c r="K5" s="138"/>
      <c r="L5" s="124"/>
      <c r="M5" s="145"/>
      <c r="N5" s="124"/>
      <c r="O5" s="145"/>
      <c r="P5" s="124"/>
      <c r="Q5" s="145"/>
      <c r="R5" s="124"/>
      <c r="S5" s="145"/>
      <c r="T5" s="124"/>
      <c r="U5" s="171"/>
      <c r="V5" s="125"/>
      <c r="W5" s="171"/>
      <c r="X5" s="171"/>
      <c r="Y5" s="171">
        <v>2</v>
      </c>
      <c r="Z5" s="171"/>
      <c r="AA5" s="171"/>
      <c r="AB5" s="125"/>
      <c r="AC5" s="192">
        <f t="shared" ref="AC5:AC11" si="2">SUM(I5:AB5)</f>
        <v>2</v>
      </c>
      <c r="AD5" s="179"/>
    </row>
    <row r="6" spans="1:30" s="22" customFormat="1" ht="13.5" customHeight="1" x14ac:dyDescent="0.3">
      <c r="A6" s="13" t="s">
        <v>22</v>
      </c>
      <c r="B6" s="18"/>
      <c r="C6" s="150"/>
      <c r="D6" s="19" t="s">
        <v>23</v>
      </c>
      <c r="E6" s="20" t="s">
        <v>24</v>
      </c>
      <c r="F6" s="21">
        <v>0.42</v>
      </c>
      <c r="G6" s="11">
        <f t="shared" si="0"/>
        <v>8.4000000000000005E-2</v>
      </c>
      <c r="H6" s="11">
        <f t="shared" si="1"/>
        <v>0.504</v>
      </c>
      <c r="I6" s="97">
        <v>50</v>
      </c>
      <c r="J6" s="97"/>
      <c r="K6" s="97"/>
      <c r="L6" s="126">
        <v>25</v>
      </c>
      <c r="M6" s="132"/>
      <c r="N6" s="126"/>
      <c r="O6" s="132"/>
      <c r="P6" s="126"/>
      <c r="Q6" s="132"/>
      <c r="R6" s="126"/>
      <c r="S6" s="132"/>
      <c r="T6" s="126"/>
      <c r="U6" s="133"/>
      <c r="V6" s="127"/>
      <c r="W6" s="133"/>
      <c r="X6" s="133"/>
      <c r="Y6" s="133"/>
      <c r="Z6" s="133"/>
      <c r="AA6" s="133"/>
      <c r="AB6" s="127"/>
      <c r="AC6" s="192">
        <f t="shared" si="2"/>
        <v>75</v>
      </c>
      <c r="AD6" s="123"/>
    </row>
    <row r="7" spans="1:30" s="22" customFormat="1" ht="13.5" customHeight="1" x14ac:dyDescent="0.3">
      <c r="A7" s="13" t="s">
        <v>25</v>
      </c>
      <c r="B7" s="23"/>
      <c r="C7" s="149"/>
      <c r="D7" s="24" t="s">
        <v>26</v>
      </c>
      <c r="E7" s="25" t="s">
        <v>24</v>
      </c>
      <c r="F7" s="21">
        <v>0.42</v>
      </c>
      <c r="G7" s="11">
        <f>F7*0.2</f>
        <v>8.4000000000000005E-2</v>
      </c>
      <c r="H7" s="11">
        <f>F7*1.2</f>
        <v>0.504</v>
      </c>
      <c r="I7" s="97"/>
      <c r="J7" s="97"/>
      <c r="K7" s="97"/>
      <c r="L7" s="126"/>
      <c r="M7" s="132"/>
      <c r="N7" s="126">
        <v>25</v>
      </c>
      <c r="O7" s="132"/>
      <c r="P7" s="126"/>
      <c r="Q7" s="132">
        <v>25</v>
      </c>
      <c r="R7" s="126"/>
      <c r="S7" s="132"/>
      <c r="T7" s="126"/>
      <c r="U7" s="133">
        <v>50</v>
      </c>
      <c r="V7" s="127">
        <v>25</v>
      </c>
      <c r="W7" s="133"/>
      <c r="X7" s="133">
        <v>25</v>
      </c>
      <c r="Y7" s="133"/>
      <c r="Z7" s="133"/>
      <c r="AA7" s="133"/>
      <c r="AB7" s="127"/>
      <c r="AC7" s="192">
        <f t="shared" si="2"/>
        <v>150</v>
      </c>
      <c r="AD7" s="123"/>
    </row>
    <row r="8" spans="1:30" s="22" customFormat="1" ht="13.5" customHeight="1" x14ac:dyDescent="0.3">
      <c r="A8" s="13" t="s">
        <v>27</v>
      </c>
      <c r="B8" s="23"/>
      <c r="C8" s="149"/>
      <c r="D8" s="24" t="s">
        <v>28</v>
      </c>
      <c r="E8" s="20" t="s">
        <v>29</v>
      </c>
      <c r="F8" s="21">
        <v>8.33</v>
      </c>
      <c r="G8" s="26">
        <f>F8*0.2</f>
        <v>1.6660000000000001</v>
      </c>
      <c r="H8" s="26">
        <f>F8*1.2</f>
        <v>9.9960000000000004</v>
      </c>
      <c r="I8" s="97"/>
      <c r="J8" s="97"/>
      <c r="K8" s="97"/>
      <c r="L8" s="126"/>
      <c r="M8" s="132"/>
      <c r="N8" s="126"/>
      <c r="O8" s="132">
        <v>1</v>
      </c>
      <c r="P8" s="126"/>
      <c r="Q8" s="132"/>
      <c r="R8" s="126"/>
      <c r="S8" s="132"/>
      <c r="T8" s="126"/>
      <c r="U8" s="133"/>
      <c r="V8" s="127"/>
      <c r="W8" s="133"/>
      <c r="X8" s="133"/>
      <c r="Y8" s="133"/>
      <c r="Z8" s="133"/>
      <c r="AA8" s="133"/>
      <c r="AB8" s="127"/>
      <c r="AC8" s="192">
        <f t="shared" si="2"/>
        <v>1</v>
      </c>
      <c r="AD8" s="123"/>
    </row>
    <row r="9" spans="1:30" s="22" customFormat="1" ht="13.5" customHeight="1" x14ac:dyDescent="0.3">
      <c r="A9" s="13" t="s">
        <v>30</v>
      </c>
      <c r="B9" s="27"/>
      <c r="C9" s="149"/>
      <c r="D9" s="27" t="s">
        <v>31</v>
      </c>
      <c r="E9" s="27" t="s">
        <v>29</v>
      </c>
      <c r="F9" s="28">
        <v>3.33</v>
      </c>
      <c r="G9" s="29">
        <f>F9*0.2</f>
        <v>0.66600000000000004</v>
      </c>
      <c r="H9" s="29">
        <f>F9*1.2</f>
        <v>3.996</v>
      </c>
      <c r="I9" s="97"/>
      <c r="J9" s="97"/>
      <c r="K9" s="97"/>
      <c r="L9" s="126"/>
      <c r="M9" s="132"/>
      <c r="N9" s="126"/>
      <c r="O9" s="132"/>
      <c r="P9" s="126"/>
      <c r="Q9" s="132"/>
      <c r="R9" s="128"/>
      <c r="S9" s="132"/>
      <c r="T9" s="126"/>
      <c r="U9" s="133"/>
      <c r="V9" s="127"/>
      <c r="W9" s="133"/>
      <c r="X9" s="133"/>
      <c r="Y9" s="133"/>
      <c r="Z9" s="133"/>
      <c r="AA9" s="133"/>
      <c r="AB9" s="127"/>
      <c r="AC9" s="192">
        <f t="shared" si="2"/>
        <v>0</v>
      </c>
      <c r="AD9" s="123"/>
    </row>
    <row r="10" spans="1:30" ht="17.7" customHeight="1" thickBot="1" x14ac:dyDescent="0.35">
      <c r="A10" s="30"/>
      <c r="B10" s="30"/>
      <c r="D10" s="31"/>
      <c r="E10" s="2"/>
      <c r="F10" s="32"/>
      <c r="G10" s="32"/>
      <c r="H10" s="84"/>
      <c r="J10" s="137"/>
      <c r="L10" s="126"/>
      <c r="M10" s="132"/>
      <c r="N10" s="126"/>
      <c r="O10" s="132"/>
      <c r="P10" s="126"/>
      <c r="Q10" s="132"/>
      <c r="R10" s="128"/>
      <c r="S10" s="132"/>
      <c r="T10" s="126"/>
      <c r="U10" s="132"/>
      <c r="V10" s="127"/>
      <c r="W10" s="133"/>
      <c r="X10" s="133"/>
      <c r="Y10" s="133"/>
      <c r="Z10" s="133"/>
      <c r="AA10" s="133"/>
      <c r="AB10" s="127"/>
      <c r="AC10" s="192">
        <f t="shared" si="2"/>
        <v>0</v>
      </c>
    </row>
    <row r="11" spans="1:30" ht="30.3" customHeight="1" thickBot="1" x14ac:dyDescent="0.35">
      <c r="A11" s="6" t="s">
        <v>3</v>
      </c>
      <c r="B11" s="6" t="s">
        <v>32</v>
      </c>
      <c r="C11" s="148"/>
      <c r="D11" s="6" t="s">
        <v>33</v>
      </c>
      <c r="E11" s="69" t="s">
        <v>5</v>
      </c>
      <c r="F11" s="7" t="s">
        <v>6</v>
      </c>
      <c r="G11" s="8" t="s">
        <v>7</v>
      </c>
      <c r="H11" s="86" t="s">
        <v>8</v>
      </c>
      <c r="I11" s="117"/>
      <c r="J11" s="117"/>
      <c r="K11" s="117"/>
      <c r="L11" s="136"/>
      <c r="M11" s="132"/>
      <c r="N11" s="126"/>
      <c r="O11" s="132"/>
      <c r="P11" s="126"/>
      <c r="Q11" s="132"/>
      <c r="R11" s="126"/>
      <c r="S11" s="132"/>
      <c r="T11" s="126"/>
      <c r="U11" s="133"/>
      <c r="V11" s="127"/>
      <c r="W11" s="133"/>
      <c r="X11" s="133"/>
      <c r="Y11" s="133"/>
      <c r="Z11" s="133"/>
      <c r="AA11" s="133"/>
      <c r="AB11" s="127"/>
      <c r="AC11" s="192">
        <f t="shared" si="2"/>
        <v>0</v>
      </c>
    </row>
    <row r="12" spans="1:30" s="22" customFormat="1" ht="13.5" customHeight="1" x14ac:dyDescent="0.3">
      <c r="A12" s="33" t="s">
        <v>16</v>
      </c>
      <c r="B12" s="34" t="s">
        <v>34</v>
      </c>
      <c r="C12" s="151"/>
      <c r="D12" s="35" t="s">
        <v>35</v>
      </c>
      <c r="E12" s="36" t="s">
        <v>29</v>
      </c>
      <c r="F12" s="37">
        <v>9.58</v>
      </c>
      <c r="G12" s="38">
        <f>F12*0.02</f>
        <v>0.19159999999999999</v>
      </c>
      <c r="H12" s="38">
        <f>F12*1.2</f>
        <v>11.496</v>
      </c>
      <c r="I12" s="97"/>
      <c r="J12" s="97"/>
      <c r="K12" s="97"/>
      <c r="L12" s="126"/>
      <c r="M12" s="132"/>
      <c r="N12" s="126"/>
      <c r="O12" s="132"/>
      <c r="P12" s="126"/>
      <c r="Q12" s="132"/>
      <c r="R12" s="126"/>
      <c r="S12" s="132"/>
      <c r="T12" s="126"/>
      <c r="U12" s="133">
        <v>1</v>
      </c>
      <c r="V12" s="127"/>
      <c r="W12" s="133"/>
      <c r="X12" s="133"/>
      <c r="Y12" s="133"/>
      <c r="Z12" s="133"/>
      <c r="AA12" s="133"/>
      <c r="AB12" s="127"/>
      <c r="AC12" s="131">
        <f>SUM(I12:AB12)</f>
        <v>1</v>
      </c>
      <c r="AD12" s="123"/>
    </row>
    <row r="13" spans="1:30" s="22" customFormat="1" ht="13.5" customHeight="1" x14ac:dyDescent="0.3">
      <c r="A13" s="33" t="s">
        <v>36</v>
      </c>
      <c r="B13" s="10"/>
      <c r="C13" s="152"/>
      <c r="D13" s="39" t="s">
        <v>37</v>
      </c>
      <c r="E13" s="40" t="s">
        <v>38</v>
      </c>
      <c r="F13" s="28">
        <v>161.66999999999999</v>
      </c>
      <c r="G13" s="29">
        <f>F13*0.02</f>
        <v>3.2333999999999996</v>
      </c>
      <c r="H13" s="29">
        <f>F13*1.2</f>
        <v>194.00399999999999</v>
      </c>
      <c r="I13" s="97"/>
      <c r="J13" s="97"/>
      <c r="K13" s="97"/>
      <c r="L13" s="126"/>
      <c r="M13" s="132"/>
      <c r="N13" s="126"/>
      <c r="O13" s="132"/>
      <c r="P13" s="126"/>
      <c r="Q13" s="132"/>
      <c r="R13" s="126"/>
      <c r="S13" s="132"/>
      <c r="T13" s="126"/>
      <c r="U13" s="133"/>
      <c r="V13" s="127"/>
      <c r="W13" s="133"/>
      <c r="X13" s="133"/>
      <c r="Y13" s="133"/>
      <c r="Z13" s="133"/>
      <c r="AA13" s="133"/>
      <c r="AB13" s="127"/>
      <c r="AC13" s="131">
        <f t="shared" ref="AC13:AC76" si="3">SUM(I13:AB13)</f>
        <v>0</v>
      </c>
      <c r="AD13" s="123"/>
    </row>
    <row r="14" spans="1:30" s="22" customFormat="1" ht="13.5" customHeight="1" x14ac:dyDescent="0.3">
      <c r="A14" s="33" t="s">
        <v>39</v>
      </c>
      <c r="B14" s="10"/>
      <c r="C14" s="152" t="s">
        <v>40</v>
      </c>
      <c r="D14" s="39" t="s">
        <v>41</v>
      </c>
      <c r="E14" s="40" t="s">
        <v>29</v>
      </c>
      <c r="F14" s="28">
        <v>3.75</v>
      </c>
      <c r="G14" s="29">
        <f t="shared" ref="G14:G86" si="4">F14*0.02</f>
        <v>7.4999999999999997E-2</v>
      </c>
      <c r="H14" s="29">
        <f t="shared" ref="H14:H86" si="5">F14*1.2</f>
        <v>4.5</v>
      </c>
      <c r="I14" s="97"/>
      <c r="J14" s="97"/>
      <c r="K14" s="97"/>
      <c r="L14" s="126"/>
      <c r="M14" s="132"/>
      <c r="N14" s="126"/>
      <c r="O14" s="132"/>
      <c r="P14" s="126"/>
      <c r="Q14" s="132"/>
      <c r="R14" s="126"/>
      <c r="S14" s="132"/>
      <c r="T14" s="126"/>
      <c r="U14" s="133"/>
      <c r="V14" s="127"/>
      <c r="W14" s="133"/>
      <c r="X14" s="133"/>
      <c r="Y14" s="133"/>
      <c r="Z14" s="133">
        <v>2</v>
      </c>
      <c r="AA14" s="133"/>
      <c r="AB14" s="127"/>
      <c r="AC14" s="131">
        <f t="shared" si="3"/>
        <v>2</v>
      </c>
      <c r="AD14" s="123"/>
    </row>
    <row r="15" spans="1:30" s="22" customFormat="1" ht="13.5" customHeight="1" x14ac:dyDescent="0.3">
      <c r="A15" s="33" t="s">
        <v>42</v>
      </c>
      <c r="B15" s="41"/>
      <c r="C15" s="153" t="s">
        <v>43</v>
      </c>
      <c r="D15" s="9" t="s">
        <v>44</v>
      </c>
      <c r="E15" s="40" t="s">
        <v>29</v>
      </c>
      <c r="F15" s="28">
        <v>1.85</v>
      </c>
      <c r="G15" s="29">
        <f t="shared" si="4"/>
        <v>3.7000000000000005E-2</v>
      </c>
      <c r="H15" s="118">
        <v>2.2999999999999998</v>
      </c>
      <c r="I15" s="97"/>
      <c r="J15" s="97"/>
      <c r="K15" s="97"/>
      <c r="L15" s="126"/>
      <c r="M15" s="132"/>
      <c r="N15" s="126"/>
      <c r="O15" s="132"/>
      <c r="P15" s="126"/>
      <c r="Q15" s="132"/>
      <c r="R15" s="126"/>
      <c r="S15" s="132"/>
      <c r="T15" s="126"/>
      <c r="U15" s="133"/>
      <c r="V15" s="127"/>
      <c r="W15" s="133"/>
      <c r="X15" s="133"/>
      <c r="Y15" s="133"/>
      <c r="Z15" s="133">
        <v>2</v>
      </c>
      <c r="AA15" s="133"/>
      <c r="AB15" s="127"/>
      <c r="AC15" s="131">
        <f t="shared" si="3"/>
        <v>2</v>
      </c>
      <c r="AD15" s="123"/>
    </row>
    <row r="16" spans="1:30" s="22" customFormat="1" ht="13.5" customHeight="1" x14ac:dyDescent="0.3">
      <c r="A16" s="33" t="s">
        <v>45</v>
      </c>
      <c r="B16" s="41"/>
      <c r="C16" s="154"/>
      <c r="D16" s="9" t="s">
        <v>46</v>
      </c>
      <c r="E16" s="40" t="s">
        <v>29</v>
      </c>
      <c r="F16" s="28">
        <v>15</v>
      </c>
      <c r="G16" s="29">
        <f t="shared" si="4"/>
        <v>0.3</v>
      </c>
      <c r="H16" s="29">
        <f t="shared" si="5"/>
        <v>18</v>
      </c>
      <c r="I16" s="97"/>
      <c r="J16" s="97"/>
      <c r="K16" s="97"/>
      <c r="L16" s="126"/>
      <c r="M16" s="132"/>
      <c r="N16" s="126"/>
      <c r="O16" s="132"/>
      <c r="P16" s="126"/>
      <c r="Q16" s="132"/>
      <c r="R16" s="126"/>
      <c r="S16" s="132"/>
      <c r="T16" s="126"/>
      <c r="U16" s="133"/>
      <c r="V16" s="127"/>
      <c r="W16" s="133"/>
      <c r="X16" s="133"/>
      <c r="Y16" s="133"/>
      <c r="Z16" s="133"/>
      <c r="AA16" s="133"/>
      <c r="AB16" s="127"/>
      <c r="AC16" s="131">
        <f t="shared" si="3"/>
        <v>0</v>
      </c>
      <c r="AD16" s="123"/>
    </row>
    <row r="17" spans="1:30" s="22" customFormat="1" ht="13.5" customHeight="1" x14ac:dyDescent="0.3">
      <c r="A17" s="33" t="s">
        <v>47</v>
      </c>
      <c r="B17" s="41"/>
      <c r="C17" s="154"/>
      <c r="D17" s="9" t="s">
        <v>48</v>
      </c>
      <c r="E17" s="40" t="s">
        <v>29</v>
      </c>
      <c r="F17" s="43">
        <v>121.67</v>
      </c>
      <c r="G17" s="29">
        <f t="shared" si="4"/>
        <v>2.4334000000000002</v>
      </c>
      <c r="H17" s="29">
        <f t="shared" si="5"/>
        <v>146.00399999999999</v>
      </c>
      <c r="I17" s="97"/>
      <c r="J17" s="97"/>
      <c r="K17" s="97"/>
      <c r="L17" s="126"/>
      <c r="M17" s="132"/>
      <c r="N17" s="126"/>
      <c r="O17" s="132"/>
      <c r="P17" s="126"/>
      <c r="Q17" s="132"/>
      <c r="R17" s="126"/>
      <c r="S17" s="132"/>
      <c r="T17" s="126"/>
      <c r="U17" s="133"/>
      <c r="V17" s="127"/>
      <c r="W17" s="133"/>
      <c r="X17" s="133"/>
      <c r="Y17" s="133"/>
      <c r="Z17" s="133"/>
      <c r="AA17" s="133"/>
      <c r="AB17" s="127"/>
      <c r="AC17" s="131">
        <f t="shared" si="3"/>
        <v>0</v>
      </c>
      <c r="AD17" s="123"/>
    </row>
    <row r="18" spans="1:30" s="72" customFormat="1" ht="13.5" customHeight="1" x14ac:dyDescent="0.3">
      <c r="A18" s="74"/>
      <c r="B18" s="143"/>
      <c r="C18" s="152" t="s">
        <v>49</v>
      </c>
      <c r="D18" s="168" t="s">
        <v>50</v>
      </c>
      <c r="E18" s="120" t="s">
        <v>29</v>
      </c>
      <c r="F18" s="78"/>
      <c r="G18" s="79"/>
      <c r="H18" s="79">
        <v>59</v>
      </c>
      <c r="I18" s="98"/>
      <c r="J18" s="98"/>
      <c r="K18" s="98"/>
      <c r="L18" s="130"/>
      <c r="M18" s="134"/>
      <c r="N18" s="130"/>
      <c r="O18" s="134">
        <v>1</v>
      </c>
      <c r="P18" s="130"/>
      <c r="Q18" s="134"/>
      <c r="R18" s="130"/>
      <c r="S18" s="134"/>
      <c r="T18" s="130"/>
      <c r="U18" s="135"/>
      <c r="V18" s="131"/>
      <c r="W18" s="135"/>
      <c r="X18" s="135"/>
      <c r="Y18" s="135"/>
      <c r="Z18" s="135"/>
      <c r="AA18" s="135"/>
      <c r="AB18" s="131">
        <v>1</v>
      </c>
      <c r="AC18" s="131">
        <f t="shared" si="3"/>
        <v>2</v>
      </c>
      <c r="AD18" s="180"/>
    </row>
    <row r="19" spans="1:30" s="22" customFormat="1" ht="13.5" customHeight="1" x14ac:dyDescent="0.3">
      <c r="A19" s="33" t="s">
        <v>51</v>
      </c>
      <c r="B19" s="10"/>
      <c r="C19" s="152" t="s">
        <v>52</v>
      </c>
      <c r="D19" s="39" t="s">
        <v>53</v>
      </c>
      <c r="E19" s="40" t="s">
        <v>29</v>
      </c>
      <c r="F19" s="28">
        <v>84.17</v>
      </c>
      <c r="G19" s="29">
        <f t="shared" si="4"/>
        <v>1.6834</v>
      </c>
      <c r="H19" s="29">
        <f t="shared" si="5"/>
        <v>101.004</v>
      </c>
      <c r="I19" s="97"/>
      <c r="J19" s="97"/>
      <c r="K19" s="97"/>
      <c r="L19" s="126"/>
      <c r="M19" s="132"/>
      <c r="N19" s="126"/>
      <c r="O19" s="132">
        <v>1</v>
      </c>
      <c r="P19" s="126"/>
      <c r="Q19" s="132"/>
      <c r="R19" s="126"/>
      <c r="S19" s="132"/>
      <c r="T19" s="126"/>
      <c r="U19" s="133"/>
      <c r="V19" s="127"/>
      <c r="W19" s="133"/>
      <c r="X19" s="133"/>
      <c r="Y19" s="133"/>
      <c r="Z19" s="133"/>
      <c r="AA19" s="133"/>
      <c r="AB19" s="127"/>
      <c r="AC19" s="131">
        <f t="shared" si="3"/>
        <v>1</v>
      </c>
      <c r="AD19" s="123"/>
    </row>
    <row r="20" spans="1:30" s="22" customFormat="1" ht="13.5" customHeight="1" x14ac:dyDescent="0.3">
      <c r="A20" s="33" t="s">
        <v>54</v>
      </c>
      <c r="B20" s="44"/>
      <c r="C20" s="155"/>
      <c r="D20" s="9" t="s">
        <v>55</v>
      </c>
      <c r="E20" s="40" t="s">
        <v>29</v>
      </c>
      <c r="F20" s="28">
        <v>185.42</v>
      </c>
      <c r="G20" s="29">
        <f>F21*0.02</f>
        <v>3.6750000000000003</v>
      </c>
      <c r="H20" s="29">
        <f>F21*1.2</f>
        <v>220.5</v>
      </c>
      <c r="I20" s="97"/>
      <c r="J20" s="97"/>
      <c r="K20" s="97"/>
      <c r="L20" s="126"/>
      <c r="M20" s="132"/>
      <c r="N20" s="126"/>
      <c r="O20" s="132"/>
      <c r="P20" s="126"/>
      <c r="Q20" s="132"/>
      <c r="R20" s="126"/>
      <c r="S20" s="132"/>
      <c r="T20" s="126"/>
      <c r="U20" s="133"/>
      <c r="V20" s="127"/>
      <c r="W20" s="133"/>
      <c r="X20" s="133"/>
      <c r="Y20" s="133"/>
      <c r="Z20" s="133"/>
      <c r="AA20" s="133"/>
      <c r="AB20" s="127"/>
      <c r="AC20" s="131">
        <f t="shared" si="3"/>
        <v>0</v>
      </c>
      <c r="AD20" s="123"/>
    </row>
    <row r="21" spans="1:30" s="22" customFormat="1" ht="13.5" customHeight="1" x14ac:dyDescent="0.3">
      <c r="A21" s="33" t="s">
        <v>56</v>
      </c>
      <c r="B21" s="44"/>
      <c r="C21" s="155"/>
      <c r="D21" s="9" t="s">
        <v>57</v>
      </c>
      <c r="E21" s="40" t="s">
        <v>29</v>
      </c>
      <c r="F21" s="28">
        <v>183.75</v>
      </c>
      <c r="G21" s="29">
        <f>F22*0.02</f>
        <v>0.2666</v>
      </c>
      <c r="H21" s="29">
        <f>F22*1.2</f>
        <v>15.995999999999999</v>
      </c>
      <c r="I21" s="97"/>
      <c r="J21" s="97"/>
      <c r="K21" s="97"/>
      <c r="L21" s="126"/>
      <c r="M21" s="132"/>
      <c r="N21" s="126"/>
      <c r="O21" s="132"/>
      <c r="P21" s="126"/>
      <c r="Q21" s="132"/>
      <c r="R21" s="126"/>
      <c r="S21" s="132"/>
      <c r="T21" s="126"/>
      <c r="U21" s="133"/>
      <c r="V21" s="127"/>
      <c r="W21" s="133"/>
      <c r="X21" s="133"/>
      <c r="Y21" s="133"/>
      <c r="Z21" s="133"/>
      <c r="AA21" s="133"/>
      <c r="AB21" s="127"/>
      <c r="AC21" s="131">
        <f t="shared" si="3"/>
        <v>0</v>
      </c>
      <c r="AD21" s="123"/>
    </row>
    <row r="22" spans="1:30" s="22" customFormat="1" ht="13.5" customHeight="1" x14ac:dyDescent="0.3">
      <c r="A22" s="33" t="s">
        <v>58</v>
      </c>
      <c r="B22" s="44"/>
      <c r="C22" s="155" t="s">
        <v>59</v>
      </c>
      <c r="D22" s="9" t="s">
        <v>60</v>
      </c>
      <c r="E22" s="40" t="s">
        <v>29</v>
      </c>
      <c r="F22" s="28">
        <v>13.33</v>
      </c>
      <c r="G22" s="29">
        <f t="shared" si="4"/>
        <v>0.2666</v>
      </c>
      <c r="H22" s="29">
        <f t="shared" si="5"/>
        <v>15.995999999999999</v>
      </c>
      <c r="I22" s="97"/>
      <c r="J22" s="97"/>
      <c r="K22" s="97">
        <v>4</v>
      </c>
      <c r="L22" s="126"/>
      <c r="M22" s="132"/>
      <c r="N22" s="126"/>
      <c r="O22" s="132"/>
      <c r="P22" s="126"/>
      <c r="Q22" s="132"/>
      <c r="R22" s="126"/>
      <c r="S22" s="132"/>
      <c r="T22" s="126"/>
      <c r="U22" s="133"/>
      <c r="V22" s="127"/>
      <c r="W22" s="133"/>
      <c r="X22" s="133"/>
      <c r="Y22" s="133"/>
      <c r="Z22" s="133">
        <v>1</v>
      </c>
      <c r="AA22" s="133"/>
      <c r="AB22" s="127"/>
      <c r="AC22" s="131">
        <f t="shared" si="3"/>
        <v>5</v>
      </c>
      <c r="AD22" s="123"/>
    </row>
    <row r="23" spans="1:30" s="22" customFormat="1" ht="13.5" customHeight="1" x14ac:dyDescent="0.3">
      <c r="A23" s="33" t="s">
        <v>61</v>
      </c>
      <c r="B23" s="44"/>
      <c r="C23" s="155" t="s">
        <v>62</v>
      </c>
      <c r="D23" s="9" t="s">
        <v>63</v>
      </c>
      <c r="E23" s="40" t="s">
        <v>29</v>
      </c>
      <c r="F23" s="28">
        <v>11.67</v>
      </c>
      <c r="G23" s="29">
        <f t="shared" si="4"/>
        <v>0.2334</v>
      </c>
      <c r="H23" s="29">
        <f t="shared" si="5"/>
        <v>14.004</v>
      </c>
      <c r="I23" s="97"/>
      <c r="J23" s="97"/>
      <c r="K23" s="97">
        <v>4</v>
      </c>
      <c r="L23" s="126"/>
      <c r="M23" s="132"/>
      <c r="N23" s="126"/>
      <c r="O23" s="132"/>
      <c r="P23" s="126"/>
      <c r="Q23" s="132"/>
      <c r="R23" s="126"/>
      <c r="S23" s="132"/>
      <c r="T23" s="126"/>
      <c r="U23" s="133"/>
      <c r="V23" s="127"/>
      <c r="W23" s="133"/>
      <c r="X23" s="133"/>
      <c r="Y23" s="133"/>
      <c r="Z23" s="133">
        <v>1</v>
      </c>
      <c r="AA23" s="133"/>
      <c r="AB23" s="127"/>
      <c r="AC23" s="131">
        <f t="shared" si="3"/>
        <v>5</v>
      </c>
      <c r="AD23" s="123"/>
    </row>
    <row r="24" spans="1:30" s="22" customFormat="1" ht="13.5" customHeight="1" x14ac:dyDescent="0.3">
      <c r="A24" s="33" t="s">
        <v>64</v>
      </c>
      <c r="B24" s="44"/>
      <c r="C24" s="155"/>
      <c r="D24" s="9" t="s">
        <v>65</v>
      </c>
      <c r="E24" s="40" t="s">
        <v>29</v>
      </c>
      <c r="F24" s="28">
        <v>3.08</v>
      </c>
      <c r="G24" s="29">
        <f t="shared" si="4"/>
        <v>6.1600000000000002E-2</v>
      </c>
      <c r="H24" s="29">
        <f t="shared" si="5"/>
        <v>3.6959999999999997</v>
      </c>
      <c r="I24" s="97"/>
      <c r="J24" s="97"/>
      <c r="K24" s="97"/>
      <c r="L24" s="126"/>
      <c r="M24" s="132"/>
      <c r="N24" s="126"/>
      <c r="O24" s="132"/>
      <c r="P24" s="126"/>
      <c r="Q24" s="132"/>
      <c r="R24" s="126"/>
      <c r="S24" s="132"/>
      <c r="T24" s="126"/>
      <c r="U24" s="133"/>
      <c r="V24" s="127"/>
      <c r="W24" s="133"/>
      <c r="X24" s="133"/>
      <c r="Y24" s="133"/>
      <c r="Z24" s="133"/>
      <c r="AA24" s="133"/>
      <c r="AB24" s="127"/>
      <c r="AC24" s="131">
        <f t="shared" si="3"/>
        <v>0</v>
      </c>
      <c r="AD24" s="123"/>
    </row>
    <row r="25" spans="1:30" s="22" customFormat="1" ht="13.5" customHeight="1" x14ac:dyDescent="0.3">
      <c r="A25" s="33" t="s">
        <v>66</v>
      </c>
      <c r="B25" s="44"/>
      <c r="C25" s="155"/>
      <c r="D25" s="9" t="s">
        <v>67</v>
      </c>
      <c r="E25" s="40" t="s">
        <v>29</v>
      </c>
      <c r="F25" s="28">
        <v>12.17</v>
      </c>
      <c r="G25" s="29">
        <f t="shared" si="4"/>
        <v>0.24340000000000001</v>
      </c>
      <c r="H25" s="29">
        <f t="shared" si="5"/>
        <v>14.603999999999999</v>
      </c>
      <c r="I25" s="97"/>
      <c r="J25" s="97"/>
      <c r="K25" s="97"/>
      <c r="L25" s="126"/>
      <c r="M25" s="132"/>
      <c r="N25" s="126"/>
      <c r="O25" s="132"/>
      <c r="P25" s="126"/>
      <c r="Q25" s="132"/>
      <c r="R25" s="126"/>
      <c r="S25" s="132"/>
      <c r="T25" s="126"/>
      <c r="U25" s="133"/>
      <c r="V25" s="127"/>
      <c r="W25" s="133"/>
      <c r="X25" s="133"/>
      <c r="Y25" s="133"/>
      <c r="Z25" s="133"/>
      <c r="AA25" s="133"/>
      <c r="AB25" s="127"/>
      <c r="AC25" s="131">
        <f t="shared" si="3"/>
        <v>0</v>
      </c>
      <c r="AD25" s="123"/>
    </row>
    <row r="26" spans="1:30" s="22" customFormat="1" ht="13.5" customHeight="1" x14ac:dyDescent="0.3">
      <c r="A26" s="33" t="s">
        <v>68</v>
      </c>
      <c r="B26" s="44"/>
      <c r="C26" s="155"/>
      <c r="D26" s="9" t="s">
        <v>69</v>
      </c>
      <c r="E26" s="40" t="s">
        <v>38</v>
      </c>
      <c r="F26" s="28">
        <v>69.33</v>
      </c>
      <c r="G26" s="29">
        <f t="shared" si="4"/>
        <v>1.3866000000000001</v>
      </c>
      <c r="H26" s="29">
        <f t="shared" si="5"/>
        <v>83.195999999999998</v>
      </c>
      <c r="I26" s="97"/>
      <c r="J26" s="97"/>
      <c r="K26" s="97"/>
      <c r="L26" s="126"/>
      <c r="M26" s="132"/>
      <c r="N26" s="126"/>
      <c r="O26" s="132"/>
      <c r="P26" s="126"/>
      <c r="Q26" s="132"/>
      <c r="R26" s="126"/>
      <c r="S26" s="132"/>
      <c r="T26" s="126"/>
      <c r="U26" s="133"/>
      <c r="V26" s="127"/>
      <c r="W26" s="133"/>
      <c r="X26" s="133"/>
      <c r="Y26" s="133"/>
      <c r="Z26" s="133"/>
      <c r="AA26" s="133"/>
      <c r="AB26" s="127"/>
      <c r="AC26" s="131">
        <f t="shared" si="3"/>
        <v>0</v>
      </c>
      <c r="AD26" s="123"/>
    </row>
    <row r="27" spans="1:30" s="22" customFormat="1" ht="13.5" customHeight="1" x14ac:dyDescent="0.3">
      <c r="A27" s="33" t="s">
        <v>70</v>
      </c>
      <c r="B27" s="44"/>
      <c r="C27" s="155"/>
      <c r="D27" s="9" t="s">
        <v>71</v>
      </c>
      <c r="E27" s="40" t="s">
        <v>29</v>
      </c>
      <c r="F27" s="28">
        <v>12.17</v>
      </c>
      <c r="G27" s="29">
        <f t="shared" si="4"/>
        <v>0.24340000000000001</v>
      </c>
      <c r="H27" s="29">
        <f t="shared" si="5"/>
        <v>14.603999999999999</v>
      </c>
      <c r="I27" s="97"/>
      <c r="J27" s="97"/>
      <c r="K27" s="97"/>
      <c r="L27" s="126"/>
      <c r="M27" s="132"/>
      <c r="N27" s="126"/>
      <c r="O27" s="132"/>
      <c r="P27" s="126"/>
      <c r="Q27" s="132"/>
      <c r="R27" s="126"/>
      <c r="S27" s="132"/>
      <c r="T27" s="126"/>
      <c r="U27" s="133"/>
      <c r="V27" s="127"/>
      <c r="W27" s="133"/>
      <c r="X27" s="133"/>
      <c r="Y27" s="133"/>
      <c r="Z27" s="133"/>
      <c r="AA27" s="133"/>
      <c r="AB27" s="127"/>
      <c r="AC27" s="131">
        <f t="shared" si="3"/>
        <v>0</v>
      </c>
      <c r="AD27" s="123"/>
    </row>
    <row r="28" spans="1:30" s="22" customFormat="1" ht="13.5" customHeight="1" x14ac:dyDescent="0.3">
      <c r="A28" s="33" t="s">
        <v>72</v>
      </c>
      <c r="B28" s="44"/>
      <c r="C28" s="155" t="s">
        <v>73</v>
      </c>
      <c r="D28" s="9" t="s">
        <v>74</v>
      </c>
      <c r="E28" s="40" t="s">
        <v>29</v>
      </c>
      <c r="F28" s="28">
        <v>40</v>
      </c>
      <c r="G28" s="29">
        <f t="shared" si="4"/>
        <v>0.8</v>
      </c>
      <c r="H28" s="29">
        <f t="shared" si="5"/>
        <v>48</v>
      </c>
      <c r="I28" s="97"/>
      <c r="J28" s="97"/>
      <c r="K28" s="97">
        <v>1</v>
      </c>
      <c r="L28" s="126"/>
      <c r="M28" s="132"/>
      <c r="N28" s="126"/>
      <c r="O28" s="132"/>
      <c r="P28" s="126"/>
      <c r="Q28" s="132"/>
      <c r="R28" s="126"/>
      <c r="S28" s="132"/>
      <c r="T28" s="126"/>
      <c r="U28" s="133"/>
      <c r="V28" s="127"/>
      <c r="W28" s="133"/>
      <c r="X28" s="133"/>
      <c r="Y28" s="133"/>
      <c r="Z28" s="133"/>
      <c r="AA28" s="133"/>
      <c r="AB28" s="127"/>
      <c r="AC28" s="131">
        <f t="shared" si="3"/>
        <v>1</v>
      </c>
      <c r="AD28" s="123"/>
    </row>
    <row r="29" spans="1:30" s="22" customFormat="1" ht="13.5" customHeight="1" x14ac:dyDescent="0.3">
      <c r="A29" s="33" t="s">
        <v>75</v>
      </c>
      <c r="B29" s="44"/>
      <c r="C29" s="155" t="s">
        <v>76</v>
      </c>
      <c r="D29" s="9" t="s">
        <v>77</v>
      </c>
      <c r="E29" s="40" t="s">
        <v>29</v>
      </c>
      <c r="F29" s="28">
        <v>40</v>
      </c>
      <c r="G29" s="29">
        <f t="shared" si="4"/>
        <v>0.8</v>
      </c>
      <c r="H29" s="29">
        <f t="shared" si="5"/>
        <v>48</v>
      </c>
      <c r="I29" s="97"/>
      <c r="J29" s="97"/>
      <c r="K29" s="97">
        <v>1</v>
      </c>
      <c r="L29" s="126"/>
      <c r="M29" s="132"/>
      <c r="N29" s="126"/>
      <c r="O29" s="132"/>
      <c r="P29" s="126"/>
      <c r="Q29" s="132"/>
      <c r="R29" s="126"/>
      <c r="S29" s="132"/>
      <c r="T29" s="126"/>
      <c r="U29" s="133"/>
      <c r="V29" s="127"/>
      <c r="W29" s="133"/>
      <c r="X29" s="133"/>
      <c r="Y29" s="133"/>
      <c r="Z29" s="133"/>
      <c r="AA29" s="133"/>
      <c r="AB29" s="127"/>
      <c r="AC29" s="131">
        <f t="shared" si="3"/>
        <v>1</v>
      </c>
      <c r="AD29" s="123"/>
    </row>
    <row r="30" spans="1:30" s="72" customFormat="1" ht="13.5" customHeight="1" x14ac:dyDescent="0.3">
      <c r="A30" s="74"/>
      <c r="B30" s="107"/>
      <c r="C30" s="155" t="s">
        <v>78</v>
      </c>
      <c r="D30" s="119" t="s">
        <v>79</v>
      </c>
      <c r="E30" s="120" t="s">
        <v>29</v>
      </c>
      <c r="F30" s="78"/>
      <c r="G30" s="79"/>
      <c r="H30" s="79">
        <v>65</v>
      </c>
      <c r="I30" s="98"/>
      <c r="J30" s="98"/>
      <c r="K30" s="98"/>
      <c r="L30" s="130">
        <v>1</v>
      </c>
      <c r="M30" s="134"/>
      <c r="N30" s="130"/>
      <c r="O30" s="134"/>
      <c r="P30" s="130"/>
      <c r="Q30" s="134"/>
      <c r="R30" s="130"/>
      <c r="S30" s="134"/>
      <c r="T30" s="130"/>
      <c r="U30" s="135"/>
      <c r="V30" s="131"/>
      <c r="W30" s="135"/>
      <c r="X30" s="135"/>
      <c r="Y30" s="135"/>
      <c r="Z30" s="135"/>
      <c r="AA30" s="135"/>
      <c r="AB30" s="131"/>
      <c r="AC30" s="131">
        <f t="shared" si="3"/>
        <v>1</v>
      </c>
      <c r="AD30" s="180"/>
    </row>
    <row r="31" spans="1:30" s="72" customFormat="1" ht="13.5" customHeight="1" x14ac:dyDescent="0.3">
      <c r="A31" s="74"/>
      <c r="B31" s="107"/>
      <c r="C31" s="155" t="s">
        <v>80</v>
      </c>
      <c r="D31" s="119" t="s">
        <v>81</v>
      </c>
      <c r="E31" s="120" t="s">
        <v>29</v>
      </c>
      <c r="F31" s="78"/>
      <c r="G31" s="79"/>
      <c r="H31" s="79">
        <v>15</v>
      </c>
      <c r="I31" s="98"/>
      <c r="J31" s="98"/>
      <c r="K31" s="98">
        <v>1</v>
      </c>
      <c r="L31" s="130"/>
      <c r="M31" s="134"/>
      <c r="N31" s="130"/>
      <c r="O31" s="134"/>
      <c r="P31" s="130"/>
      <c r="Q31" s="134"/>
      <c r="R31" s="130"/>
      <c r="S31" s="134"/>
      <c r="T31" s="130"/>
      <c r="U31" s="135"/>
      <c r="V31" s="131"/>
      <c r="W31" s="135"/>
      <c r="X31" s="135"/>
      <c r="Y31" s="135"/>
      <c r="Z31" s="135"/>
      <c r="AA31" s="135"/>
      <c r="AB31" s="131"/>
      <c r="AC31" s="131">
        <f t="shared" si="3"/>
        <v>1</v>
      </c>
      <c r="AD31" s="180"/>
    </row>
    <row r="32" spans="1:30" s="72" customFormat="1" ht="13.5" customHeight="1" x14ac:dyDescent="0.3">
      <c r="A32" s="74"/>
      <c r="B32" s="107"/>
      <c r="C32" s="155"/>
      <c r="D32" s="119" t="s">
        <v>82</v>
      </c>
      <c r="E32" s="120" t="s">
        <v>29</v>
      </c>
      <c r="F32" s="78"/>
      <c r="G32" s="79"/>
      <c r="H32" s="79">
        <v>40</v>
      </c>
      <c r="I32" s="98"/>
      <c r="J32" s="98"/>
      <c r="K32" s="98"/>
      <c r="L32" s="130"/>
      <c r="M32" s="134"/>
      <c r="N32" s="130"/>
      <c r="O32" s="134">
        <v>1</v>
      </c>
      <c r="P32" s="130"/>
      <c r="Q32" s="134"/>
      <c r="R32" s="130"/>
      <c r="S32" s="134"/>
      <c r="T32" s="130"/>
      <c r="U32" s="135"/>
      <c r="V32" s="131"/>
      <c r="W32" s="135"/>
      <c r="X32" s="135"/>
      <c r="Y32" s="135"/>
      <c r="Z32" s="135"/>
      <c r="AA32" s="135"/>
      <c r="AB32" s="131"/>
      <c r="AC32" s="131">
        <f t="shared" si="3"/>
        <v>1</v>
      </c>
      <c r="AD32" s="180"/>
    </row>
    <row r="33" spans="1:30" s="72" customFormat="1" ht="13.5" customHeight="1" x14ac:dyDescent="0.3">
      <c r="A33" s="74"/>
      <c r="B33" s="107"/>
      <c r="C33" s="155" t="s">
        <v>83</v>
      </c>
      <c r="D33" s="119" t="s">
        <v>84</v>
      </c>
      <c r="E33" s="120" t="s">
        <v>29</v>
      </c>
      <c r="F33" s="78"/>
      <c r="G33" s="79"/>
      <c r="H33" s="79">
        <v>16.8</v>
      </c>
      <c r="I33" s="98"/>
      <c r="J33" s="98"/>
      <c r="K33" s="98"/>
      <c r="L33" s="130"/>
      <c r="M33" s="134"/>
      <c r="N33" s="130"/>
      <c r="O33" s="134"/>
      <c r="P33" s="130"/>
      <c r="Q33" s="134">
        <v>1</v>
      </c>
      <c r="R33" s="130"/>
      <c r="S33" s="134"/>
      <c r="T33" s="130"/>
      <c r="U33" s="135"/>
      <c r="V33" s="131"/>
      <c r="W33" s="135"/>
      <c r="X33" s="135"/>
      <c r="Y33" s="135"/>
      <c r="Z33" s="135"/>
      <c r="AA33" s="135"/>
      <c r="AB33" s="131"/>
      <c r="AC33" s="131">
        <f t="shared" si="3"/>
        <v>1</v>
      </c>
      <c r="AD33" s="180"/>
    </row>
    <row r="34" spans="1:30" s="72" customFormat="1" ht="13.5" customHeight="1" x14ac:dyDescent="0.3">
      <c r="A34" s="74"/>
      <c r="B34" s="107"/>
      <c r="D34" s="119" t="s">
        <v>85</v>
      </c>
      <c r="E34" s="120" t="s">
        <v>29</v>
      </c>
      <c r="F34" s="78"/>
      <c r="G34" s="79"/>
      <c r="H34" s="79">
        <v>3.2</v>
      </c>
      <c r="I34" s="98"/>
      <c r="J34" s="98"/>
      <c r="K34" s="98"/>
      <c r="L34" s="130"/>
      <c r="M34" s="134"/>
      <c r="N34" s="130"/>
      <c r="O34" s="134"/>
      <c r="P34" s="130"/>
      <c r="Q34" s="134">
        <v>1</v>
      </c>
      <c r="R34" s="130"/>
      <c r="S34" s="134"/>
      <c r="T34" s="130"/>
      <c r="U34" s="135"/>
      <c r="V34" s="131"/>
      <c r="W34" s="135"/>
      <c r="X34" s="135"/>
      <c r="Y34" s="135"/>
      <c r="Z34" s="135"/>
      <c r="AA34" s="135"/>
      <c r="AB34" s="131"/>
      <c r="AC34" s="131">
        <f t="shared" si="3"/>
        <v>1</v>
      </c>
      <c r="AD34" s="180"/>
    </row>
    <row r="35" spans="1:30" s="72" customFormat="1" ht="13.5" customHeight="1" x14ac:dyDescent="0.3">
      <c r="A35" s="74"/>
      <c r="B35" s="107"/>
      <c r="C35" s="155" t="s">
        <v>86</v>
      </c>
      <c r="D35" s="119" t="s">
        <v>87</v>
      </c>
      <c r="E35" s="120" t="s">
        <v>29</v>
      </c>
      <c r="F35" s="78"/>
      <c r="G35" s="79"/>
      <c r="H35" s="79">
        <v>150</v>
      </c>
      <c r="I35" s="98"/>
      <c r="J35" s="98"/>
      <c r="K35" s="98"/>
      <c r="L35" s="130"/>
      <c r="M35" s="134"/>
      <c r="N35" s="130"/>
      <c r="O35" s="134"/>
      <c r="P35" s="130"/>
      <c r="Q35" s="134"/>
      <c r="R35" s="130">
        <v>1</v>
      </c>
      <c r="S35" s="134"/>
      <c r="T35" s="130"/>
      <c r="U35" s="135"/>
      <c r="V35" s="131"/>
      <c r="W35" s="135"/>
      <c r="X35" s="135"/>
      <c r="Y35" s="135"/>
      <c r="Z35" s="135"/>
      <c r="AA35" s="135"/>
      <c r="AB35" s="131"/>
      <c r="AC35" s="131">
        <f t="shared" si="3"/>
        <v>1</v>
      </c>
      <c r="AD35" s="180"/>
    </row>
    <row r="36" spans="1:30" s="72" customFormat="1" ht="13.5" customHeight="1" x14ac:dyDescent="0.3">
      <c r="A36" s="74"/>
      <c r="B36" s="107"/>
      <c r="C36" s="72" t="s">
        <v>88</v>
      </c>
      <c r="D36" s="119" t="s">
        <v>89</v>
      </c>
      <c r="E36" s="120" t="s">
        <v>29</v>
      </c>
      <c r="F36" s="78"/>
      <c r="G36" s="79"/>
      <c r="H36" s="79">
        <v>3</v>
      </c>
      <c r="I36" s="98"/>
      <c r="J36" s="98"/>
      <c r="K36" s="98"/>
      <c r="L36" s="130"/>
      <c r="M36" s="134"/>
      <c r="N36" s="130"/>
      <c r="O36" s="134"/>
      <c r="P36" s="130"/>
      <c r="Q36" s="134"/>
      <c r="R36" s="130">
        <v>2</v>
      </c>
      <c r="S36" s="134"/>
      <c r="T36" s="130"/>
      <c r="U36" s="135"/>
      <c r="V36" s="131"/>
      <c r="W36" s="135"/>
      <c r="X36" s="135"/>
      <c r="Y36" s="135"/>
      <c r="Z36" s="135"/>
      <c r="AA36" s="135"/>
      <c r="AB36" s="131"/>
      <c r="AC36" s="131">
        <f t="shared" si="3"/>
        <v>2</v>
      </c>
      <c r="AD36" s="180"/>
    </row>
    <row r="37" spans="1:30" s="72" customFormat="1" ht="13.5" customHeight="1" x14ac:dyDescent="0.3">
      <c r="A37" s="74"/>
      <c r="B37" s="107"/>
      <c r="C37" s="155" t="s">
        <v>90</v>
      </c>
      <c r="D37" s="119" t="s">
        <v>91</v>
      </c>
      <c r="E37" s="120" t="s">
        <v>29</v>
      </c>
      <c r="F37" s="78"/>
      <c r="G37" s="79"/>
      <c r="H37" s="79">
        <v>3.5</v>
      </c>
      <c r="I37" s="98"/>
      <c r="J37" s="98"/>
      <c r="K37" s="98"/>
      <c r="L37" s="130"/>
      <c r="M37" s="134"/>
      <c r="N37" s="130"/>
      <c r="O37" s="134"/>
      <c r="P37" s="130"/>
      <c r="Q37" s="134"/>
      <c r="R37" s="130">
        <v>8</v>
      </c>
      <c r="S37" s="134"/>
      <c r="T37" s="130"/>
      <c r="U37" s="135"/>
      <c r="V37" s="131"/>
      <c r="W37" s="135"/>
      <c r="X37" s="135"/>
      <c r="Y37" s="135"/>
      <c r="Z37" s="135"/>
      <c r="AA37" s="135"/>
      <c r="AB37" s="131"/>
      <c r="AC37" s="131">
        <f t="shared" si="3"/>
        <v>8</v>
      </c>
      <c r="AD37" s="180"/>
    </row>
    <row r="38" spans="1:30" s="72" customFormat="1" ht="13.5" customHeight="1" x14ac:dyDescent="0.3">
      <c r="A38" s="74"/>
      <c r="B38" s="107"/>
      <c r="C38" s="106" t="s">
        <v>92</v>
      </c>
      <c r="D38" s="119" t="s">
        <v>93</v>
      </c>
      <c r="E38" s="120" t="s">
        <v>29</v>
      </c>
      <c r="F38" s="78"/>
      <c r="G38" s="79"/>
      <c r="H38" s="79">
        <v>29.5</v>
      </c>
      <c r="I38" s="98"/>
      <c r="J38" s="98"/>
      <c r="K38" s="98"/>
      <c r="L38" s="130"/>
      <c r="M38" s="134"/>
      <c r="N38" s="130"/>
      <c r="O38" s="134"/>
      <c r="P38" s="130"/>
      <c r="Q38" s="134"/>
      <c r="R38" s="130">
        <v>2</v>
      </c>
      <c r="S38" s="134"/>
      <c r="T38" s="130"/>
      <c r="U38" s="135"/>
      <c r="V38" s="131"/>
      <c r="W38" s="135"/>
      <c r="X38" s="135"/>
      <c r="Y38" s="135"/>
      <c r="Z38" s="135"/>
      <c r="AA38" s="135"/>
      <c r="AB38" s="131"/>
      <c r="AC38" s="131">
        <f t="shared" si="3"/>
        <v>2</v>
      </c>
      <c r="AD38" s="180"/>
    </row>
    <row r="39" spans="1:30" s="72" customFormat="1" ht="13.5" customHeight="1" x14ac:dyDescent="0.3">
      <c r="A39" s="74"/>
      <c r="B39" s="107"/>
      <c r="C39" s="106" t="s">
        <v>94</v>
      </c>
      <c r="D39" s="119" t="s">
        <v>95</v>
      </c>
      <c r="E39" s="120" t="s">
        <v>29</v>
      </c>
      <c r="F39" s="78"/>
      <c r="G39" s="79"/>
      <c r="H39" s="79">
        <v>112</v>
      </c>
      <c r="I39" s="98"/>
      <c r="J39" s="98"/>
      <c r="K39" s="98"/>
      <c r="L39" s="130"/>
      <c r="M39" s="134"/>
      <c r="N39" s="130"/>
      <c r="O39" s="134"/>
      <c r="P39" s="130"/>
      <c r="Q39" s="134"/>
      <c r="R39" s="130">
        <v>1</v>
      </c>
      <c r="S39" s="134"/>
      <c r="T39" s="130"/>
      <c r="U39" s="135"/>
      <c r="V39" s="131"/>
      <c r="W39" s="135"/>
      <c r="X39" s="135"/>
      <c r="Y39" s="135"/>
      <c r="Z39" s="135"/>
      <c r="AA39" s="135"/>
      <c r="AB39" s="131"/>
      <c r="AC39" s="131">
        <f t="shared" si="3"/>
        <v>1</v>
      </c>
      <c r="AD39" s="180"/>
    </row>
    <row r="40" spans="1:30" s="72" customFormat="1" ht="13.5" customHeight="1" x14ac:dyDescent="0.3">
      <c r="A40" s="74"/>
      <c r="B40" s="107"/>
      <c r="C40" s="106" t="s">
        <v>96</v>
      </c>
      <c r="D40" s="119" t="s">
        <v>97</v>
      </c>
      <c r="E40" s="120" t="s">
        <v>29</v>
      </c>
      <c r="F40" s="78"/>
      <c r="G40" s="79"/>
      <c r="H40" s="79">
        <v>162</v>
      </c>
      <c r="I40" s="98"/>
      <c r="J40" s="98"/>
      <c r="K40" s="98"/>
      <c r="L40" s="130"/>
      <c r="M40" s="134"/>
      <c r="N40" s="130"/>
      <c r="O40" s="134"/>
      <c r="P40" s="130"/>
      <c r="Q40" s="134"/>
      <c r="R40" s="130">
        <v>1</v>
      </c>
      <c r="S40" s="134"/>
      <c r="T40" s="130"/>
      <c r="U40" s="135"/>
      <c r="V40" s="131"/>
      <c r="W40" s="135"/>
      <c r="X40" s="135"/>
      <c r="Y40" s="135"/>
      <c r="Z40" s="135"/>
      <c r="AA40" s="135"/>
      <c r="AB40" s="131"/>
      <c r="AC40" s="131">
        <f t="shared" si="3"/>
        <v>1</v>
      </c>
      <c r="AD40" s="180"/>
    </row>
    <row r="41" spans="1:30" s="72" customFormat="1" ht="13.5" customHeight="1" x14ac:dyDescent="0.3">
      <c r="A41" s="74"/>
      <c r="B41" s="107"/>
      <c r="C41" s="106" t="s">
        <v>98</v>
      </c>
      <c r="D41" s="119" t="s">
        <v>99</v>
      </c>
      <c r="E41" s="120" t="s">
        <v>29</v>
      </c>
      <c r="F41" s="78"/>
      <c r="G41" s="79"/>
      <c r="H41" s="79">
        <v>32.200000000000003</v>
      </c>
      <c r="I41" s="98"/>
      <c r="J41" s="98"/>
      <c r="K41" s="98"/>
      <c r="L41" s="130"/>
      <c r="M41" s="134"/>
      <c r="N41" s="130"/>
      <c r="O41" s="134"/>
      <c r="P41" s="130"/>
      <c r="Q41" s="134"/>
      <c r="R41" s="130">
        <v>1</v>
      </c>
      <c r="S41" s="134"/>
      <c r="T41" s="130"/>
      <c r="U41" s="135"/>
      <c r="V41" s="131"/>
      <c r="W41" s="135"/>
      <c r="X41" s="135"/>
      <c r="Y41" s="135"/>
      <c r="Z41" s="135"/>
      <c r="AA41" s="135"/>
      <c r="AB41" s="131"/>
      <c r="AC41" s="131">
        <f t="shared" si="3"/>
        <v>1</v>
      </c>
      <c r="AD41" s="180"/>
    </row>
    <row r="42" spans="1:30" s="67" customFormat="1" ht="13.5" customHeight="1" x14ac:dyDescent="0.3">
      <c r="A42" s="33" t="s">
        <v>100</v>
      </c>
      <c r="B42" s="62" t="s">
        <v>101</v>
      </c>
      <c r="C42" s="156"/>
      <c r="D42" s="63" t="s">
        <v>102</v>
      </c>
      <c r="E42" s="64" t="s">
        <v>29</v>
      </c>
      <c r="F42" s="65">
        <v>2.5</v>
      </c>
      <c r="G42" s="66">
        <f t="shared" si="4"/>
        <v>0.05</v>
      </c>
      <c r="H42" s="66">
        <f t="shared" si="5"/>
        <v>3</v>
      </c>
      <c r="I42" s="97"/>
      <c r="J42" s="97"/>
      <c r="K42" s="97"/>
      <c r="L42" s="132"/>
      <c r="M42" s="132"/>
      <c r="N42" s="132"/>
      <c r="O42" s="132"/>
      <c r="P42" s="132"/>
      <c r="Q42" s="132"/>
      <c r="R42" s="132"/>
      <c r="S42" s="132"/>
      <c r="T42" s="132"/>
      <c r="U42" s="133"/>
      <c r="V42" s="133"/>
      <c r="W42" s="133"/>
      <c r="X42" s="133"/>
      <c r="Y42" s="133"/>
      <c r="Z42" s="133"/>
      <c r="AA42" s="133"/>
      <c r="AB42" s="133"/>
      <c r="AC42" s="131">
        <f t="shared" si="3"/>
        <v>0</v>
      </c>
      <c r="AD42" s="181"/>
    </row>
    <row r="43" spans="1:30" s="93" customFormat="1" ht="13.5" customHeight="1" x14ac:dyDescent="0.3">
      <c r="A43" s="74"/>
      <c r="B43" s="88"/>
      <c r="C43" s="157" t="s">
        <v>103</v>
      </c>
      <c r="D43" s="89" t="s">
        <v>104</v>
      </c>
      <c r="E43" s="90"/>
      <c r="F43" s="91"/>
      <c r="G43" s="92"/>
      <c r="H43" s="92">
        <v>4</v>
      </c>
      <c r="I43" s="98"/>
      <c r="J43" s="98">
        <v>1</v>
      </c>
      <c r="K43" s="98"/>
      <c r="L43" s="134"/>
      <c r="M43" s="134"/>
      <c r="N43" s="134"/>
      <c r="O43" s="134"/>
      <c r="P43" s="134"/>
      <c r="Q43" s="134"/>
      <c r="R43" s="134"/>
      <c r="S43" s="134"/>
      <c r="T43" s="134"/>
      <c r="U43" s="135"/>
      <c r="V43" s="135"/>
      <c r="W43" s="135"/>
      <c r="X43" s="135"/>
      <c r="Y43" s="135"/>
      <c r="Z43" s="135"/>
      <c r="AA43" s="135"/>
      <c r="AB43" s="135"/>
      <c r="AC43" s="131">
        <f t="shared" si="3"/>
        <v>1</v>
      </c>
      <c r="AD43" s="182"/>
    </row>
    <row r="44" spans="1:30" s="93" customFormat="1" ht="13.5" customHeight="1" x14ac:dyDescent="0.3">
      <c r="A44" s="74"/>
      <c r="B44" s="88"/>
      <c r="C44" s="157" t="s">
        <v>105</v>
      </c>
      <c r="D44" s="89" t="s">
        <v>106</v>
      </c>
      <c r="E44" s="90" t="s">
        <v>29</v>
      </c>
      <c r="F44" s="91"/>
      <c r="G44" s="92"/>
      <c r="H44" s="92">
        <v>6.4</v>
      </c>
      <c r="I44" s="98"/>
      <c r="J44" s="98">
        <v>1</v>
      </c>
      <c r="K44" s="98"/>
      <c r="L44" s="134"/>
      <c r="M44" s="134"/>
      <c r="N44" s="134"/>
      <c r="O44" s="134"/>
      <c r="P44" s="134"/>
      <c r="Q44" s="134"/>
      <c r="R44" s="134"/>
      <c r="S44" s="134"/>
      <c r="T44" s="134"/>
      <c r="U44" s="135"/>
      <c r="V44" s="135"/>
      <c r="W44" s="135"/>
      <c r="X44" s="135"/>
      <c r="Y44" s="135"/>
      <c r="Z44" s="135"/>
      <c r="AA44" s="135"/>
      <c r="AB44" s="135"/>
      <c r="AC44" s="131">
        <f t="shared" si="3"/>
        <v>1</v>
      </c>
      <c r="AD44" s="182"/>
    </row>
    <row r="45" spans="1:30" s="93" customFormat="1" ht="13.5" customHeight="1" x14ac:dyDescent="0.3">
      <c r="A45" s="74"/>
      <c r="B45" s="88"/>
      <c r="C45" s="157" t="s">
        <v>107</v>
      </c>
      <c r="D45" s="89" t="s">
        <v>108</v>
      </c>
      <c r="E45" s="90" t="s">
        <v>29</v>
      </c>
      <c r="F45" s="91"/>
      <c r="G45" s="92"/>
      <c r="H45" s="92">
        <v>9.6999999999999993</v>
      </c>
      <c r="I45" s="98"/>
      <c r="J45" s="98">
        <v>1</v>
      </c>
      <c r="K45" s="98"/>
      <c r="L45" s="134"/>
      <c r="M45" s="134"/>
      <c r="N45" s="134"/>
      <c r="O45" s="134"/>
      <c r="P45" s="134"/>
      <c r="Q45" s="134"/>
      <c r="R45" s="134"/>
      <c r="S45" s="134"/>
      <c r="T45" s="134"/>
      <c r="U45" s="135"/>
      <c r="V45" s="135"/>
      <c r="W45" s="135"/>
      <c r="X45" s="135"/>
      <c r="Y45" s="135"/>
      <c r="Z45" s="135"/>
      <c r="AA45" s="135"/>
      <c r="AB45" s="135"/>
      <c r="AC45" s="131">
        <f t="shared" si="3"/>
        <v>1</v>
      </c>
      <c r="AD45" s="182"/>
    </row>
    <row r="46" spans="1:30" s="93" customFormat="1" ht="13.5" customHeight="1" x14ac:dyDescent="0.3">
      <c r="A46" s="74"/>
      <c r="B46" s="88"/>
      <c r="C46" s="157" t="s">
        <v>109</v>
      </c>
      <c r="D46" s="89" t="s">
        <v>110</v>
      </c>
      <c r="E46" s="90" t="s">
        <v>29</v>
      </c>
      <c r="F46" s="91"/>
      <c r="G46" s="92"/>
      <c r="H46" s="92">
        <v>179.91</v>
      </c>
      <c r="I46" s="98"/>
      <c r="J46" s="98">
        <v>1</v>
      </c>
      <c r="K46" s="98"/>
      <c r="L46" s="134"/>
      <c r="M46" s="134"/>
      <c r="N46" s="134"/>
      <c r="O46" s="134"/>
      <c r="P46" s="134"/>
      <c r="Q46" s="134"/>
      <c r="R46" s="134"/>
      <c r="S46" s="134"/>
      <c r="T46" s="134"/>
      <c r="U46" s="135"/>
      <c r="V46" s="135"/>
      <c r="W46" s="135"/>
      <c r="X46" s="135"/>
      <c r="Y46" s="135"/>
      <c r="Z46" s="135"/>
      <c r="AA46" s="135"/>
      <c r="AB46" s="135"/>
      <c r="AC46" s="131">
        <f t="shared" si="3"/>
        <v>1</v>
      </c>
      <c r="AD46" s="182"/>
    </row>
    <row r="47" spans="1:30" s="22" customFormat="1" ht="13.5" customHeight="1" x14ac:dyDescent="0.3">
      <c r="A47" s="33" t="s">
        <v>111</v>
      </c>
      <c r="B47" s="42"/>
      <c r="C47" s="158"/>
      <c r="D47" s="39" t="s">
        <v>112</v>
      </c>
      <c r="E47" s="40" t="s">
        <v>29</v>
      </c>
      <c r="F47" s="28">
        <v>32.5</v>
      </c>
      <c r="G47" s="29">
        <f t="shared" si="4"/>
        <v>0.65</v>
      </c>
      <c r="H47" s="29">
        <f t="shared" si="5"/>
        <v>39</v>
      </c>
      <c r="I47" s="97"/>
      <c r="J47" s="97"/>
      <c r="K47" s="97"/>
      <c r="L47" s="126"/>
      <c r="M47" s="132"/>
      <c r="N47" s="126"/>
      <c r="O47" s="132"/>
      <c r="P47" s="126"/>
      <c r="Q47" s="132"/>
      <c r="R47" s="126"/>
      <c r="S47" s="132"/>
      <c r="T47" s="126"/>
      <c r="U47" s="133"/>
      <c r="V47" s="127"/>
      <c r="W47" s="133"/>
      <c r="X47" s="133"/>
      <c r="Y47" s="133"/>
      <c r="Z47" s="133"/>
      <c r="AA47" s="133"/>
      <c r="AB47" s="127"/>
      <c r="AC47" s="131">
        <f t="shared" si="3"/>
        <v>0</v>
      </c>
      <c r="AD47" s="123"/>
    </row>
    <row r="48" spans="1:30" s="22" customFormat="1" ht="13.5" customHeight="1" x14ac:dyDescent="0.3">
      <c r="A48" s="33" t="s">
        <v>113</v>
      </c>
      <c r="B48" s="10"/>
      <c r="C48" s="152"/>
      <c r="D48" s="39" t="s">
        <v>114</v>
      </c>
      <c r="E48" s="40" t="s">
        <v>29</v>
      </c>
      <c r="F48" s="28">
        <v>32.5</v>
      </c>
      <c r="G48" s="29">
        <f t="shared" si="4"/>
        <v>0.65</v>
      </c>
      <c r="H48" s="29">
        <f t="shared" si="5"/>
        <v>39</v>
      </c>
      <c r="I48" s="97"/>
      <c r="J48" s="97"/>
      <c r="K48" s="97"/>
      <c r="L48" s="126"/>
      <c r="M48" s="132"/>
      <c r="N48" s="126"/>
      <c r="O48" s="132"/>
      <c r="P48" s="126"/>
      <c r="Q48" s="132"/>
      <c r="R48" s="126"/>
      <c r="S48" s="132"/>
      <c r="T48" s="126"/>
      <c r="U48" s="133"/>
      <c r="V48" s="127"/>
      <c r="W48" s="133"/>
      <c r="X48" s="133"/>
      <c r="Y48" s="133"/>
      <c r="Z48" s="133"/>
      <c r="AA48" s="133"/>
      <c r="AB48" s="127"/>
      <c r="AC48" s="131">
        <f t="shared" si="3"/>
        <v>0</v>
      </c>
      <c r="AD48" s="123"/>
    </row>
    <row r="49" spans="1:30" s="22" customFormat="1" ht="13.5" customHeight="1" x14ac:dyDescent="0.3">
      <c r="A49" s="33" t="s">
        <v>115</v>
      </c>
      <c r="B49" s="10"/>
      <c r="C49" s="152"/>
      <c r="D49" s="45" t="s">
        <v>116</v>
      </c>
      <c r="E49" s="40" t="s">
        <v>29</v>
      </c>
      <c r="F49" s="28">
        <v>21.5</v>
      </c>
      <c r="G49" s="29">
        <f t="shared" si="4"/>
        <v>0.43</v>
      </c>
      <c r="H49" s="29">
        <f t="shared" si="5"/>
        <v>25.8</v>
      </c>
      <c r="I49" s="97"/>
      <c r="J49" s="97"/>
      <c r="K49" s="97"/>
      <c r="L49" s="126"/>
      <c r="M49" s="132"/>
      <c r="N49" s="126"/>
      <c r="O49" s="132"/>
      <c r="P49" s="126"/>
      <c r="Q49" s="132"/>
      <c r="R49" s="126"/>
      <c r="S49" s="132"/>
      <c r="T49" s="126"/>
      <c r="U49" s="133"/>
      <c r="V49" s="127"/>
      <c r="W49" s="133"/>
      <c r="X49" s="133"/>
      <c r="Y49" s="133"/>
      <c r="Z49" s="133"/>
      <c r="AA49" s="133"/>
      <c r="AB49" s="127"/>
      <c r="AC49" s="131">
        <f t="shared" si="3"/>
        <v>0</v>
      </c>
      <c r="AD49" s="123"/>
    </row>
    <row r="50" spans="1:30" x14ac:dyDescent="0.3">
      <c r="A50" s="33" t="s">
        <v>117</v>
      </c>
      <c r="B50" s="41" t="s">
        <v>118</v>
      </c>
      <c r="C50" s="150" t="s">
        <v>119</v>
      </c>
      <c r="D50" s="9" t="s">
        <v>35</v>
      </c>
      <c r="E50" s="40" t="s">
        <v>29</v>
      </c>
      <c r="F50" s="28">
        <v>10</v>
      </c>
      <c r="G50" s="29">
        <f t="shared" si="4"/>
        <v>0.2</v>
      </c>
      <c r="H50" s="29">
        <f t="shared" si="5"/>
        <v>12</v>
      </c>
      <c r="I50" s="137">
        <v>1</v>
      </c>
      <c r="J50" s="137"/>
      <c r="L50" s="126"/>
      <c r="M50" s="132"/>
      <c r="N50" s="126">
        <v>1</v>
      </c>
      <c r="O50" s="132"/>
      <c r="P50" s="126"/>
      <c r="Q50" s="132"/>
      <c r="R50" s="126"/>
      <c r="S50" s="132"/>
      <c r="T50" s="126"/>
      <c r="U50" s="133"/>
      <c r="V50" s="127">
        <v>1</v>
      </c>
      <c r="W50" s="133"/>
      <c r="X50" s="133"/>
      <c r="Y50" s="133"/>
      <c r="Z50" s="133"/>
      <c r="AA50" s="133"/>
      <c r="AB50" s="127"/>
      <c r="AC50" s="131">
        <f t="shared" si="3"/>
        <v>3</v>
      </c>
    </row>
    <row r="51" spans="1:30" s="70" customFormat="1" x14ac:dyDescent="0.3">
      <c r="A51" s="74"/>
      <c r="B51" s="143"/>
      <c r="C51" s="150" t="s">
        <v>120</v>
      </c>
      <c r="D51" s="119" t="s">
        <v>121</v>
      </c>
      <c r="E51" s="120"/>
      <c r="F51" s="78"/>
      <c r="G51" s="79"/>
      <c r="H51" s="79">
        <v>25</v>
      </c>
      <c r="I51" s="139">
        <v>1</v>
      </c>
      <c r="J51" s="139"/>
      <c r="K51" s="139"/>
      <c r="L51" s="130"/>
      <c r="M51" s="134"/>
      <c r="N51" s="130">
        <v>1</v>
      </c>
      <c r="O51" s="134"/>
      <c r="P51" s="130"/>
      <c r="Q51" s="134"/>
      <c r="R51" s="130"/>
      <c r="S51" s="134"/>
      <c r="T51" s="130"/>
      <c r="U51" s="135"/>
      <c r="V51" s="131"/>
      <c r="W51" s="135"/>
      <c r="X51" s="135"/>
      <c r="Y51" s="135"/>
      <c r="Z51" s="135"/>
      <c r="AA51" s="135"/>
      <c r="AB51" s="131"/>
      <c r="AC51" s="131">
        <f t="shared" si="3"/>
        <v>2</v>
      </c>
      <c r="AD51" s="73"/>
    </row>
    <row r="52" spans="1:30" x14ac:dyDescent="0.3">
      <c r="A52" s="33" t="s">
        <v>122</v>
      </c>
      <c r="B52" s="46"/>
      <c r="C52" s="159" t="s">
        <v>123</v>
      </c>
      <c r="D52" s="9" t="s">
        <v>124</v>
      </c>
      <c r="E52" s="40" t="s">
        <v>29</v>
      </c>
      <c r="F52" s="28">
        <v>41.67</v>
      </c>
      <c r="G52" s="29">
        <f t="shared" si="4"/>
        <v>0.83340000000000003</v>
      </c>
      <c r="H52" s="29">
        <f t="shared" si="5"/>
        <v>50.003999999999998</v>
      </c>
      <c r="J52" s="137"/>
      <c r="L52" s="126"/>
      <c r="M52" s="132"/>
      <c r="N52" s="126"/>
      <c r="O52" s="132"/>
      <c r="P52" s="126"/>
      <c r="Q52" s="132"/>
      <c r="R52" s="126"/>
      <c r="S52" s="132"/>
      <c r="T52" s="126"/>
      <c r="U52" s="133"/>
      <c r="V52" s="127"/>
      <c r="W52" s="133"/>
      <c r="X52" s="133"/>
      <c r="Y52" s="133"/>
      <c r="Z52" s="133">
        <v>1</v>
      </c>
      <c r="AA52" s="133"/>
      <c r="AB52" s="127"/>
      <c r="AC52" s="131">
        <f t="shared" si="3"/>
        <v>1</v>
      </c>
    </row>
    <row r="53" spans="1:30" x14ac:dyDescent="0.3">
      <c r="A53" s="33" t="s">
        <v>125</v>
      </c>
      <c r="B53" s="46"/>
      <c r="C53" s="159" t="s">
        <v>126</v>
      </c>
      <c r="D53" s="9" t="s">
        <v>127</v>
      </c>
      <c r="E53" s="40" t="s">
        <v>29</v>
      </c>
      <c r="F53" s="28">
        <v>41.67</v>
      </c>
      <c r="G53" s="29">
        <f t="shared" si="4"/>
        <v>0.83340000000000003</v>
      </c>
      <c r="H53" s="29">
        <f t="shared" si="5"/>
        <v>50.003999999999998</v>
      </c>
      <c r="J53" s="137"/>
      <c r="L53" s="126"/>
      <c r="M53" s="132"/>
      <c r="N53" s="126"/>
      <c r="O53" s="132"/>
      <c r="P53" s="126"/>
      <c r="Q53" s="132"/>
      <c r="R53" s="126"/>
      <c r="S53" s="132"/>
      <c r="T53" s="126"/>
      <c r="U53" s="133"/>
      <c r="V53" s="127"/>
      <c r="W53" s="133"/>
      <c r="X53" s="133"/>
      <c r="Y53" s="133"/>
      <c r="Z53" s="133">
        <v>1</v>
      </c>
      <c r="AA53" s="133"/>
      <c r="AB53" s="127"/>
      <c r="AC53" s="131">
        <f t="shared" si="3"/>
        <v>1</v>
      </c>
    </row>
    <row r="54" spans="1:30" x14ac:dyDescent="0.3">
      <c r="A54" s="33" t="s">
        <v>128</v>
      </c>
      <c r="B54" s="42"/>
      <c r="C54" s="154" t="s">
        <v>129</v>
      </c>
      <c r="D54" s="9" t="s">
        <v>130</v>
      </c>
      <c r="E54" s="40" t="s">
        <v>29</v>
      </c>
      <c r="F54" s="28">
        <v>1.25</v>
      </c>
      <c r="G54" s="29">
        <f t="shared" si="4"/>
        <v>2.5000000000000001E-2</v>
      </c>
      <c r="H54" s="29">
        <f t="shared" si="5"/>
        <v>1.5</v>
      </c>
      <c r="J54" s="137"/>
      <c r="K54" s="137">
        <v>100</v>
      </c>
      <c r="L54" s="126"/>
      <c r="M54" s="132"/>
      <c r="N54" s="126"/>
      <c r="O54" s="132"/>
      <c r="P54" s="126"/>
      <c r="Q54" s="132"/>
      <c r="R54" s="126"/>
      <c r="S54" s="132"/>
      <c r="T54" s="126"/>
      <c r="U54" s="133"/>
      <c r="V54" s="127"/>
      <c r="W54" s="133"/>
      <c r="X54" s="133"/>
      <c r="Y54" s="133"/>
      <c r="Z54" s="133">
        <v>2</v>
      </c>
      <c r="AA54" s="133"/>
      <c r="AB54" s="127"/>
      <c r="AC54" s="131">
        <f t="shared" si="3"/>
        <v>102</v>
      </c>
    </row>
    <row r="55" spans="1:30" x14ac:dyDescent="0.3">
      <c r="A55" s="33" t="s">
        <v>131</v>
      </c>
      <c r="B55" s="42"/>
      <c r="C55" s="159" t="s">
        <v>132</v>
      </c>
      <c r="D55" s="9" t="s">
        <v>37</v>
      </c>
      <c r="E55" s="40" t="s">
        <v>29</v>
      </c>
      <c r="F55" s="28">
        <v>161.66999999999999</v>
      </c>
      <c r="G55" s="29">
        <f t="shared" si="4"/>
        <v>3.2333999999999996</v>
      </c>
      <c r="H55" s="79">
        <v>200</v>
      </c>
      <c r="J55" s="137"/>
      <c r="L55" s="126"/>
      <c r="M55" s="132"/>
      <c r="N55" s="126"/>
      <c r="O55" s="132">
        <v>1</v>
      </c>
      <c r="P55" s="126"/>
      <c r="Q55" s="132"/>
      <c r="R55" s="126"/>
      <c r="S55" s="132"/>
      <c r="T55" s="126"/>
      <c r="U55" s="133"/>
      <c r="V55" s="127"/>
      <c r="W55" s="133"/>
      <c r="X55" s="133"/>
      <c r="Y55" s="133"/>
      <c r="Z55" s="133"/>
      <c r="AA55" s="133"/>
      <c r="AB55" s="127"/>
      <c r="AC55" s="131">
        <f t="shared" si="3"/>
        <v>1</v>
      </c>
    </row>
    <row r="56" spans="1:30" x14ac:dyDescent="0.3">
      <c r="A56" s="33" t="s">
        <v>133</v>
      </c>
      <c r="B56" s="141"/>
      <c r="C56" s="160"/>
      <c r="D56" s="9" t="s">
        <v>134</v>
      </c>
      <c r="E56" s="40" t="s">
        <v>38</v>
      </c>
      <c r="F56" s="28">
        <v>70.33</v>
      </c>
      <c r="G56" s="29">
        <f t="shared" si="4"/>
        <v>1.4066000000000001</v>
      </c>
      <c r="H56" s="29">
        <f t="shared" si="5"/>
        <v>84.396000000000001</v>
      </c>
      <c r="J56" s="137"/>
      <c r="L56" s="126"/>
      <c r="M56" s="132"/>
      <c r="N56" s="126"/>
      <c r="O56" s="132"/>
      <c r="P56" s="126">
        <v>1</v>
      </c>
      <c r="Q56" s="132"/>
      <c r="R56" s="126"/>
      <c r="S56" s="132"/>
      <c r="T56" s="126"/>
      <c r="U56" s="133"/>
      <c r="V56" s="127"/>
      <c r="W56" s="133"/>
      <c r="X56" s="133"/>
      <c r="Y56" s="133"/>
      <c r="Z56" s="133"/>
      <c r="AA56" s="133"/>
      <c r="AB56" s="127"/>
      <c r="AC56" s="131">
        <f t="shared" si="3"/>
        <v>1</v>
      </c>
    </row>
    <row r="57" spans="1:30" s="70" customFormat="1" x14ac:dyDescent="0.3">
      <c r="A57" s="74"/>
      <c r="B57" s="142"/>
      <c r="C57" s="160" t="s">
        <v>135</v>
      </c>
      <c r="D57" s="119" t="s">
        <v>136</v>
      </c>
      <c r="E57" s="120" t="s">
        <v>29</v>
      </c>
      <c r="F57" s="78"/>
      <c r="G57" s="79"/>
      <c r="H57" s="79">
        <v>158</v>
      </c>
      <c r="I57" s="139"/>
      <c r="J57" s="139"/>
      <c r="K57" s="139"/>
      <c r="L57" s="130"/>
      <c r="M57" s="134"/>
      <c r="N57" s="130"/>
      <c r="O57" s="134">
        <v>1</v>
      </c>
      <c r="P57" s="130"/>
      <c r="Q57" s="134"/>
      <c r="R57" s="130"/>
      <c r="S57" s="134"/>
      <c r="T57" s="130"/>
      <c r="U57" s="135"/>
      <c r="V57" s="131"/>
      <c r="W57" s="135"/>
      <c r="X57" s="135"/>
      <c r="Y57" s="135"/>
      <c r="Z57" s="135"/>
      <c r="AA57" s="135"/>
      <c r="AB57" s="131">
        <v>1</v>
      </c>
      <c r="AC57" s="131">
        <f t="shared" si="3"/>
        <v>2</v>
      </c>
      <c r="AD57" s="73"/>
    </row>
    <row r="58" spans="1:30" s="70" customFormat="1" x14ac:dyDescent="0.3">
      <c r="A58" s="74"/>
      <c r="B58" s="142"/>
      <c r="C58" s="160" t="s">
        <v>137</v>
      </c>
      <c r="D58" s="119" t="s">
        <v>138</v>
      </c>
      <c r="E58" s="120" t="s">
        <v>29</v>
      </c>
      <c r="F58" s="78"/>
      <c r="G58" s="79"/>
      <c r="H58" s="79">
        <v>160.69999999999999</v>
      </c>
      <c r="I58" s="139"/>
      <c r="J58" s="139"/>
      <c r="K58" s="139"/>
      <c r="L58" s="130"/>
      <c r="M58" s="134"/>
      <c r="N58" s="130"/>
      <c r="O58" s="134">
        <v>1</v>
      </c>
      <c r="P58" s="130"/>
      <c r="Q58" s="134"/>
      <c r="R58" s="130"/>
      <c r="S58" s="134"/>
      <c r="T58" s="130"/>
      <c r="U58" s="135"/>
      <c r="V58" s="131"/>
      <c r="W58" s="135"/>
      <c r="X58" s="135"/>
      <c r="Y58" s="135"/>
      <c r="Z58" s="135"/>
      <c r="AA58" s="135"/>
      <c r="AB58" s="131">
        <v>1</v>
      </c>
      <c r="AC58" s="131">
        <f t="shared" si="3"/>
        <v>2</v>
      </c>
      <c r="AD58" s="73"/>
    </row>
    <row r="59" spans="1:30" s="70" customFormat="1" x14ac:dyDescent="0.3">
      <c r="A59" s="74"/>
      <c r="B59" s="142"/>
      <c r="C59" s="160" t="s">
        <v>139</v>
      </c>
      <c r="D59" s="119" t="s">
        <v>140</v>
      </c>
      <c r="E59" s="120" t="s">
        <v>29</v>
      </c>
      <c r="F59" s="78"/>
      <c r="G59" s="79"/>
      <c r="H59" s="79">
        <v>4.5</v>
      </c>
      <c r="I59" s="139"/>
      <c r="J59" s="139"/>
      <c r="K59" s="139"/>
      <c r="L59" s="130"/>
      <c r="M59" s="134"/>
      <c r="N59" s="130"/>
      <c r="O59" s="134">
        <v>4</v>
      </c>
      <c r="P59" s="130"/>
      <c r="Q59" s="134"/>
      <c r="R59" s="130"/>
      <c r="S59" s="134"/>
      <c r="T59" s="130"/>
      <c r="U59" s="135"/>
      <c r="V59" s="131"/>
      <c r="W59" s="135"/>
      <c r="X59" s="135"/>
      <c r="Y59" s="135"/>
      <c r="Z59" s="135"/>
      <c r="AA59" s="135"/>
      <c r="AB59" s="131">
        <v>4</v>
      </c>
      <c r="AC59" s="131">
        <f t="shared" si="3"/>
        <v>8</v>
      </c>
      <c r="AD59" s="73"/>
    </row>
    <row r="60" spans="1:30" s="70" customFormat="1" x14ac:dyDescent="0.3">
      <c r="A60" s="74"/>
      <c r="B60" s="142"/>
      <c r="C60" s="160" t="s">
        <v>141</v>
      </c>
      <c r="D60" s="119" t="s">
        <v>140</v>
      </c>
      <c r="E60" s="120" t="s">
        <v>29</v>
      </c>
      <c r="F60" s="78"/>
      <c r="G60" s="79"/>
      <c r="H60" s="79">
        <v>5</v>
      </c>
      <c r="I60" s="139"/>
      <c r="J60" s="139"/>
      <c r="K60" s="139"/>
      <c r="L60" s="130"/>
      <c r="M60" s="134"/>
      <c r="N60" s="130"/>
      <c r="O60" s="134">
        <v>2</v>
      </c>
      <c r="P60" s="130"/>
      <c r="Q60" s="134"/>
      <c r="R60" s="130"/>
      <c r="S60" s="134"/>
      <c r="T60" s="130"/>
      <c r="U60" s="135"/>
      <c r="V60" s="131"/>
      <c r="W60" s="135"/>
      <c r="X60" s="135"/>
      <c r="Y60" s="135"/>
      <c r="Z60" s="135"/>
      <c r="AA60" s="135"/>
      <c r="AB60" s="131">
        <v>2</v>
      </c>
      <c r="AC60" s="131">
        <f t="shared" si="3"/>
        <v>4</v>
      </c>
      <c r="AD60" s="73"/>
    </row>
    <row r="61" spans="1:30" s="70" customFormat="1" x14ac:dyDescent="0.3">
      <c r="A61" s="74"/>
      <c r="B61" s="142"/>
      <c r="C61" s="160" t="s">
        <v>142</v>
      </c>
      <c r="D61" s="119" t="s">
        <v>143</v>
      </c>
      <c r="E61" s="120" t="s">
        <v>29</v>
      </c>
      <c r="F61" s="78"/>
      <c r="G61" s="79"/>
      <c r="H61" s="79">
        <v>35</v>
      </c>
      <c r="I61" s="139"/>
      <c r="J61" s="139"/>
      <c r="K61" s="139"/>
      <c r="L61" s="130"/>
      <c r="M61" s="134">
        <v>1</v>
      </c>
      <c r="N61" s="130"/>
      <c r="O61" s="134"/>
      <c r="P61" s="130"/>
      <c r="Q61" s="134"/>
      <c r="R61" s="130"/>
      <c r="S61" s="134"/>
      <c r="T61" s="130"/>
      <c r="U61" s="135"/>
      <c r="V61" s="131"/>
      <c r="W61" s="135"/>
      <c r="X61" s="135"/>
      <c r="Y61" s="135"/>
      <c r="Z61" s="135"/>
      <c r="AA61" s="135"/>
      <c r="AB61" s="131"/>
      <c r="AC61" s="131">
        <f t="shared" si="3"/>
        <v>1</v>
      </c>
      <c r="AD61" s="73"/>
    </row>
    <row r="62" spans="1:30" s="70" customFormat="1" x14ac:dyDescent="0.3">
      <c r="A62" s="74"/>
      <c r="B62" s="83"/>
      <c r="C62" s="161" t="s">
        <v>144</v>
      </c>
      <c r="D62" s="119" t="s">
        <v>145</v>
      </c>
      <c r="E62" s="120" t="s">
        <v>29</v>
      </c>
      <c r="F62" s="78"/>
      <c r="G62" s="79"/>
      <c r="H62" s="79">
        <v>945</v>
      </c>
      <c r="I62" s="139"/>
      <c r="J62" s="139"/>
      <c r="K62" s="139"/>
      <c r="L62" s="130"/>
      <c r="M62" s="134">
        <v>1</v>
      </c>
      <c r="N62" s="130"/>
      <c r="O62" s="134"/>
      <c r="P62" s="130"/>
      <c r="Q62" s="134"/>
      <c r="R62" s="130"/>
      <c r="S62" s="134"/>
      <c r="T62" s="130"/>
      <c r="U62" s="135"/>
      <c r="V62" s="131"/>
      <c r="W62" s="135"/>
      <c r="X62" s="135"/>
      <c r="Y62" s="135"/>
      <c r="Z62" s="135"/>
      <c r="AA62" s="135"/>
      <c r="AB62" s="131"/>
      <c r="AC62" s="131">
        <f t="shared" si="3"/>
        <v>1</v>
      </c>
      <c r="AD62" s="73"/>
    </row>
    <row r="63" spans="1:30" s="70" customFormat="1" x14ac:dyDescent="0.3">
      <c r="A63" s="74"/>
      <c r="B63" s="83"/>
      <c r="C63" s="161" t="s">
        <v>146</v>
      </c>
      <c r="D63" s="119" t="s">
        <v>147</v>
      </c>
      <c r="E63" s="120" t="s">
        <v>29</v>
      </c>
      <c r="F63" s="78"/>
      <c r="G63" s="79"/>
      <c r="H63" s="79">
        <v>52.5</v>
      </c>
      <c r="I63" s="139"/>
      <c r="J63" s="139"/>
      <c r="K63" s="139"/>
      <c r="L63" s="130"/>
      <c r="M63" s="134"/>
      <c r="N63" s="130"/>
      <c r="O63" s="134"/>
      <c r="P63" s="130"/>
      <c r="Q63" s="134"/>
      <c r="R63" s="130"/>
      <c r="S63" s="134">
        <v>1</v>
      </c>
      <c r="T63" s="130"/>
      <c r="U63" s="135"/>
      <c r="V63" s="131"/>
      <c r="W63" s="135"/>
      <c r="X63" s="135"/>
      <c r="Y63" s="135"/>
      <c r="Z63" s="135"/>
      <c r="AA63" s="135"/>
      <c r="AB63" s="131"/>
      <c r="AC63" s="131">
        <f t="shared" si="3"/>
        <v>1</v>
      </c>
      <c r="AD63" s="73"/>
    </row>
    <row r="64" spans="1:30" s="70" customFormat="1" ht="13.5" customHeight="1" x14ac:dyDescent="0.3">
      <c r="A64" s="74"/>
      <c r="B64" s="83"/>
      <c r="C64" s="161" t="s">
        <v>148</v>
      </c>
      <c r="D64" s="119" t="s">
        <v>147</v>
      </c>
      <c r="E64" s="120" t="s">
        <v>29</v>
      </c>
      <c r="F64" s="78"/>
      <c r="G64" s="79"/>
      <c r="H64" s="79">
        <v>42</v>
      </c>
      <c r="I64" s="139"/>
      <c r="J64" s="139"/>
      <c r="K64" s="139"/>
      <c r="L64" s="130"/>
      <c r="M64" s="134"/>
      <c r="N64" s="130"/>
      <c r="O64" s="134"/>
      <c r="P64" s="130"/>
      <c r="Q64" s="134"/>
      <c r="R64" s="130"/>
      <c r="S64" s="134">
        <v>1</v>
      </c>
      <c r="T64" s="130"/>
      <c r="U64" s="135"/>
      <c r="V64" s="131"/>
      <c r="W64" s="135"/>
      <c r="X64" s="135"/>
      <c r="Y64" s="135"/>
      <c r="Z64" s="135"/>
      <c r="AA64" s="135"/>
      <c r="AB64" s="131"/>
      <c r="AC64" s="131">
        <f t="shared" si="3"/>
        <v>1</v>
      </c>
      <c r="AD64" s="73"/>
    </row>
    <row r="65" spans="1:30" s="70" customFormat="1" x14ac:dyDescent="0.3">
      <c r="A65" s="74"/>
      <c r="B65" s="142"/>
      <c r="C65" s="160" t="s">
        <v>149</v>
      </c>
      <c r="D65" s="119" t="s">
        <v>150</v>
      </c>
      <c r="E65" s="120" t="s">
        <v>29</v>
      </c>
      <c r="F65" s="78"/>
      <c r="G65" s="79"/>
      <c r="H65" s="79">
        <v>213</v>
      </c>
      <c r="I65" s="139"/>
      <c r="J65" s="139"/>
      <c r="K65" s="139"/>
      <c r="L65" s="130"/>
      <c r="M65" s="134"/>
      <c r="N65" s="130"/>
      <c r="O65" s="134"/>
      <c r="P65" s="130"/>
      <c r="Q65" s="134"/>
      <c r="R65" s="130"/>
      <c r="S65" s="134"/>
      <c r="T65" s="130">
        <v>1</v>
      </c>
      <c r="U65" s="135"/>
      <c r="V65" s="131"/>
      <c r="W65" s="135"/>
      <c r="X65" s="135"/>
      <c r="Y65" s="135"/>
      <c r="Z65" s="135"/>
      <c r="AA65" s="135"/>
      <c r="AB65" s="131"/>
      <c r="AC65" s="131">
        <f t="shared" si="3"/>
        <v>1</v>
      </c>
      <c r="AD65" s="73"/>
    </row>
    <row r="66" spans="1:30" s="70" customFormat="1" x14ac:dyDescent="0.3">
      <c r="A66" s="74"/>
      <c r="B66" s="142"/>
      <c r="C66" s="160" t="s">
        <v>151</v>
      </c>
      <c r="D66" s="119" t="s">
        <v>152</v>
      </c>
      <c r="E66" s="120" t="s">
        <v>29</v>
      </c>
      <c r="F66" s="78"/>
      <c r="G66" s="79"/>
      <c r="H66" s="79">
        <v>230</v>
      </c>
      <c r="I66" s="139"/>
      <c r="J66" s="139"/>
      <c r="K66" s="139"/>
      <c r="L66" s="130"/>
      <c r="M66" s="134"/>
      <c r="N66" s="130"/>
      <c r="O66" s="134"/>
      <c r="P66" s="130"/>
      <c r="Q66" s="134"/>
      <c r="R66" s="130"/>
      <c r="S66" s="134"/>
      <c r="T66" s="130">
        <v>1</v>
      </c>
      <c r="U66" s="135"/>
      <c r="V66" s="131"/>
      <c r="W66" s="135"/>
      <c r="X66" s="135"/>
      <c r="Y66" s="135"/>
      <c r="Z66" s="135"/>
      <c r="AA66" s="135"/>
      <c r="AB66" s="131"/>
      <c r="AC66" s="131">
        <f t="shared" si="3"/>
        <v>1</v>
      </c>
      <c r="AD66" s="73"/>
    </row>
    <row r="67" spans="1:30" s="70" customFormat="1" x14ac:dyDescent="0.3">
      <c r="A67" s="74"/>
      <c r="B67" s="142"/>
      <c r="C67" s="160" t="s">
        <v>153</v>
      </c>
      <c r="D67" s="119" t="s">
        <v>140</v>
      </c>
      <c r="E67" s="120" t="s">
        <v>29</v>
      </c>
      <c r="F67" s="78"/>
      <c r="G67" s="79"/>
      <c r="H67" s="79">
        <v>17.5</v>
      </c>
      <c r="I67" s="139"/>
      <c r="J67" s="139"/>
      <c r="K67" s="139"/>
      <c r="L67" s="130"/>
      <c r="M67" s="134"/>
      <c r="N67" s="130"/>
      <c r="O67" s="134"/>
      <c r="P67" s="130"/>
      <c r="Q67" s="134"/>
      <c r="R67" s="130"/>
      <c r="S67" s="134"/>
      <c r="T67" s="130">
        <v>4</v>
      </c>
      <c r="U67" s="135"/>
      <c r="V67" s="131"/>
      <c r="W67" s="135"/>
      <c r="X67" s="135"/>
      <c r="Y67" s="135"/>
      <c r="Z67" s="135"/>
      <c r="AA67" s="135"/>
      <c r="AB67" s="131"/>
      <c r="AC67" s="131">
        <f t="shared" si="3"/>
        <v>4</v>
      </c>
      <c r="AD67" s="73"/>
    </row>
    <row r="68" spans="1:30" s="70" customFormat="1" x14ac:dyDescent="0.3">
      <c r="A68" s="74"/>
      <c r="B68" s="142"/>
      <c r="C68" s="160" t="s">
        <v>154</v>
      </c>
      <c r="D68" s="119" t="s">
        <v>155</v>
      </c>
      <c r="E68" s="120" t="s">
        <v>29</v>
      </c>
      <c r="F68" s="78"/>
      <c r="G68" s="79"/>
      <c r="H68" s="79">
        <v>530</v>
      </c>
      <c r="I68" s="139"/>
      <c r="J68" s="139"/>
      <c r="K68" s="139"/>
      <c r="L68" s="130"/>
      <c r="M68" s="134"/>
      <c r="N68" s="130"/>
      <c r="O68" s="134"/>
      <c r="P68" s="130"/>
      <c r="Q68" s="134"/>
      <c r="R68" s="130"/>
      <c r="S68" s="134"/>
      <c r="T68" s="130">
        <v>1</v>
      </c>
      <c r="U68" s="135"/>
      <c r="V68" s="131"/>
      <c r="W68" s="135"/>
      <c r="X68" s="135"/>
      <c r="Y68" s="135"/>
      <c r="Z68" s="135"/>
      <c r="AA68" s="135"/>
      <c r="AB68" s="131"/>
      <c r="AC68" s="131">
        <f t="shared" si="3"/>
        <v>1</v>
      </c>
      <c r="AD68" s="73"/>
    </row>
    <row r="69" spans="1:30" s="70" customFormat="1" x14ac:dyDescent="0.3">
      <c r="A69" s="74"/>
      <c r="B69" s="142"/>
      <c r="C69" s="160" t="s">
        <v>156</v>
      </c>
      <c r="D69" s="119" t="s">
        <v>157</v>
      </c>
      <c r="E69" s="120" t="s">
        <v>29</v>
      </c>
      <c r="F69" s="78"/>
      <c r="G69" s="79"/>
      <c r="H69" s="79">
        <v>10.199999999999999</v>
      </c>
      <c r="I69" s="139"/>
      <c r="J69" s="139"/>
      <c r="K69" s="139"/>
      <c r="L69" s="130"/>
      <c r="M69" s="134"/>
      <c r="N69" s="130"/>
      <c r="O69" s="134"/>
      <c r="P69" s="130"/>
      <c r="Q69" s="134"/>
      <c r="R69" s="130"/>
      <c r="S69" s="134"/>
      <c r="T69" s="130">
        <v>1</v>
      </c>
      <c r="U69" s="135"/>
      <c r="V69" s="131"/>
      <c r="W69" s="135"/>
      <c r="X69" s="135"/>
      <c r="Y69" s="135"/>
      <c r="Z69" s="135"/>
      <c r="AA69" s="135"/>
      <c r="AB69" s="131"/>
      <c r="AC69" s="131">
        <f t="shared" si="3"/>
        <v>1</v>
      </c>
      <c r="AD69" s="73"/>
    </row>
    <row r="70" spans="1:30" s="70" customFormat="1" x14ac:dyDescent="0.3">
      <c r="A70" s="74"/>
      <c r="B70" s="142"/>
      <c r="C70" s="160" t="s">
        <v>158</v>
      </c>
      <c r="D70" s="119" t="s">
        <v>159</v>
      </c>
      <c r="E70" s="120" t="s">
        <v>29</v>
      </c>
      <c r="F70" s="78"/>
      <c r="G70" s="79"/>
      <c r="H70" s="79">
        <v>14.3</v>
      </c>
      <c r="I70" s="139"/>
      <c r="J70" s="139"/>
      <c r="K70" s="139"/>
      <c r="L70" s="130"/>
      <c r="M70" s="134"/>
      <c r="N70" s="130"/>
      <c r="O70" s="134"/>
      <c r="P70" s="130"/>
      <c r="Q70" s="134"/>
      <c r="R70" s="130"/>
      <c r="S70" s="134"/>
      <c r="T70" s="130">
        <v>1</v>
      </c>
      <c r="U70" s="135"/>
      <c r="V70" s="131"/>
      <c r="W70" s="135"/>
      <c r="X70" s="135"/>
      <c r="Y70" s="135"/>
      <c r="Z70" s="135"/>
      <c r="AA70" s="135"/>
      <c r="AB70" s="131"/>
      <c r="AC70" s="131">
        <f t="shared" si="3"/>
        <v>1</v>
      </c>
      <c r="AD70" s="73"/>
    </row>
    <row r="71" spans="1:30" s="70" customFormat="1" x14ac:dyDescent="0.3">
      <c r="A71" s="74"/>
      <c r="B71" s="142"/>
      <c r="C71" s="160" t="s">
        <v>160</v>
      </c>
      <c r="D71" s="119" t="s">
        <v>161</v>
      </c>
      <c r="E71" s="120" t="s">
        <v>29</v>
      </c>
      <c r="F71" s="78"/>
      <c r="G71" s="79"/>
      <c r="H71" s="79">
        <v>8.6999999999999993</v>
      </c>
      <c r="I71" s="139"/>
      <c r="J71" s="139"/>
      <c r="K71" s="139"/>
      <c r="L71" s="130"/>
      <c r="M71" s="134"/>
      <c r="N71" s="130"/>
      <c r="O71" s="134"/>
      <c r="P71" s="130"/>
      <c r="Q71" s="134"/>
      <c r="R71" s="130"/>
      <c r="S71" s="134"/>
      <c r="T71" s="130"/>
      <c r="U71" s="135"/>
      <c r="V71" s="131"/>
      <c r="W71" s="135"/>
      <c r="X71" s="135"/>
      <c r="Y71" s="135"/>
      <c r="Z71" s="135">
        <v>2</v>
      </c>
      <c r="AA71" s="135"/>
      <c r="AB71" s="131"/>
      <c r="AC71" s="131">
        <f t="shared" si="3"/>
        <v>2</v>
      </c>
      <c r="AD71" s="73"/>
    </row>
    <row r="72" spans="1:30" s="70" customFormat="1" x14ac:dyDescent="0.3">
      <c r="A72" s="74"/>
      <c r="B72" s="142"/>
      <c r="C72" s="160" t="s">
        <v>162</v>
      </c>
      <c r="D72" s="119" t="s">
        <v>163</v>
      </c>
      <c r="E72" s="120" t="s">
        <v>29</v>
      </c>
      <c r="F72" s="78"/>
      <c r="G72" s="79"/>
      <c r="H72" s="79">
        <v>11.2</v>
      </c>
      <c r="I72" s="139"/>
      <c r="J72" s="139"/>
      <c r="K72" s="139"/>
      <c r="L72" s="130"/>
      <c r="M72" s="134"/>
      <c r="N72" s="130"/>
      <c r="O72" s="134"/>
      <c r="P72" s="130"/>
      <c r="Q72" s="134"/>
      <c r="R72" s="130"/>
      <c r="S72" s="134"/>
      <c r="T72" s="130"/>
      <c r="U72" s="135"/>
      <c r="V72" s="131"/>
      <c r="W72" s="135"/>
      <c r="X72" s="135"/>
      <c r="Y72" s="135"/>
      <c r="Z72" s="135">
        <v>2</v>
      </c>
      <c r="AA72" s="135"/>
      <c r="AB72" s="131"/>
      <c r="AC72" s="131">
        <f t="shared" si="3"/>
        <v>2</v>
      </c>
      <c r="AD72" s="73"/>
    </row>
    <row r="73" spans="1:30" s="70" customFormat="1" x14ac:dyDescent="0.3">
      <c r="A73" s="74"/>
      <c r="B73" s="142"/>
      <c r="C73" s="160" t="s">
        <v>164</v>
      </c>
      <c r="D73" s="119" t="s">
        <v>165</v>
      </c>
      <c r="E73" s="120" t="s">
        <v>29</v>
      </c>
      <c r="F73" s="78"/>
      <c r="G73" s="79"/>
      <c r="H73" s="79">
        <v>17</v>
      </c>
      <c r="I73" s="139"/>
      <c r="J73" s="139"/>
      <c r="K73" s="139"/>
      <c r="L73" s="130"/>
      <c r="M73" s="134"/>
      <c r="N73" s="130"/>
      <c r="O73" s="134"/>
      <c r="P73" s="130"/>
      <c r="Q73" s="134"/>
      <c r="R73" s="130"/>
      <c r="S73" s="134"/>
      <c r="T73" s="130"/>
      <c r="U73" s="135"/>
      <c r="V73" s="131"/>
      <c r="W73" s="135"/>
      <c r="X73" s="135"/>
      <c r="Y73" s="135"/>
      <c r="Z73" s="135">
        <v>2</v>
      </c>
      <c r="AA73" s="135"/>
      <c r="AB73" s="131"/>
      <c r="AC73" s="131">
        <f t="shared" si="3"/>
        <v>2</v>
      </c>
      <c r="AD73" s="73"/>
    </row>
    <row r="74" spans="1:30" s="70" customFormat="1" x14ac:dyDescent="0.3">
      <c r="A74" s="74"/>
      <c r="B74" s="142"/>
      <c r="C74" s="160" t="s">
        <v>166</v>
      </c>
      <c r="D74" s="119" t="s">
        <v>167</v>
      </c>
      <c r="E74" s="120" t="s">
        <v>29</v>
      </c>
      <c r="F74" s="78"/>
      <c r="G74" s="79"/>
      <c r="H74" s="79">
        <v>225</v>
      </c>
      <c r="I74" s="139"/>
      <c r="J74" s="139"/>
      <c r="K74" s="139"/>
      <c r="L74" s="130"/>
      <c r="M74" s="134"/>
      <c r="N74" s="130"/>
      <c r="O74" s="134"/>
      <c r="P74" s="130"/>
      <c r="Q74" s="134"/>
      <c r="R74" s="130"/>
      <c r="S74" s="134"/>
      <c r="T74" s="130"/>
      <c r="U74" s="135"/>
      <c r="V74" s="131"/>
      <c r="W74" s="135"/>
      <c r="X74" s="135"/>
      <c r="Y74" s="135"/>
      <c r="Z74" s="135">
        <v>1</v>
      </c>
      <c r="AA74" s="135"/>
      <c r="AB74" s="131"/>
      <c r="AC74" s="131">
        <f t="shared" si="3"/>
        <v>1</v>
      </c>
      <c r="AD74" s="73"/>
    </row>
    <row r="75" spans="1:30" s="70" customFormat="1" ht="13.65" customHeight="1" x14ac:dyDescent="0.3">
      <c r="A75" s="74"/>
      <c r="B75" s="142"/>
      <c r="C75" s="160" t="s">
        <v>168</v>
      </c>
      <c r="D75" s="119" t="s">
        <v>169</v>
      </c>
      <c r="E75" s="120" t="s">
        <v>29</v>
      </c>
      <c r="F75" s="78"/>
      <c r="G75" s="79"/>
      <c r="H75" s="79">
        <v>225.5</v>
      </c>
      <c r="I75" s="139"/>
      <c r="J75" s="139"/>
      <c r="K75" s="139"/>
      <c r="L75" s="130"/>
      <c r="M75" s="134"/>
      <c r="N75" s="130"/>
      <c r="O75" s="134"/>
      <c r="P75" s="130"/>
      <c r="Q75" s="134"/>
      <c r="R75" s="130"/>
      <c r="S75" s="134"/>
      <c r="T75" s="130"/>
      <c r="U75" s="135"/>
      <c r="V75" s="131"/>
      <c r="W75" s="135"/>
      <c r="X75" s="135"/>
      <c r="Y75" s="135"/>
      <c r="Z75" s="135">
        <v>1</v>
      </c>
      <c r="AA75" s="135"/>
      <c r="AB75" s="131"/>
      <c r="AC75" s="131">
        <f t="shared" si="3"/>
        <v>1</v>
      </c>
      <c r="AD75" s="73"/>
    </row>
    <row r="76" spans="1:30" s="70" customFormat="1" ht="13.65" customHeight="1" x14ac:dyDescent="0.3">
      <c r="A76" s="74"/>
      <c r="B76" s="142"/>
      <c r="C76" s="160" t="s">
        <v>170</v>
      </c>
      <c r="D76" s="119" t="s">
        <v>171</v>
      </c>
      <c r="E76" s="120" t="s">
        <v>29</v>
      </c>
      <c r="F76" s="78"/>
      <c r="G76" s="79"/>
      <c r="H76" s="79">
        <v>143.28</v>
      </c>
      <c r="I76" s="139"/>
      <c r="J76" s="139"/>
      <c r="K76" s="139"/>
      <c r="L76" s="130"/>
      <c r="M76" s="134"/>
      <c r="N76" s="130"/>
      <c r="O76" s="134"/>
      <c r="P76" s="130"/>
      <c r="Q76" s="134"/>
      <c r="R76" s="130"/>
      <c r="S76" s="134"/>
      <c r="T76" s="130"/>
      <c r="U76" s="135"/>
      <c r="V76" s="131"/>
      <c r="W76" s="135"/>
      <c r="X76" s="135"/>
      <c r="Y76" s="135"/>
      <c r="Z76" s="135"/>
      <c r="AA76" s="135">
        <v>1</v>
      </c>
      <c r="AB76" s="131"/>
      <c r="AC76" s="131">
        <f t="shared" si="3"/>
        <v>1</v>
      </c>
      <c r="AD76" s="73"/>
    </row>
    <row r="77" spans="1:30" s="70" customFormat="1" ht="13.65" customHeight="1" x14ac:dyDescent="0.3">
      <c r="A77" s="74"/>
      <c r="B77" s="142"/>
      <c r="C77" s="160" t="s">
        <v>172</v>
      </c>
      <c r="D77" s="119"/>
      <c r="E77" s="120"/>
      <c r="F77" s="78"/>
      <c r="G77" s="79"/>
      <c r="H77" s="79"/>
      <c r="I77" s="139"/>
      <c r="J77" s="139"/>
      <c r="K77" s="139"/>
      <c r="L77" s="130"/>
      <c r="M77" s="134"/>
      <c r="N77" s="130"/>
      <c r="O77" s="134"/>
      <c r="P77" s="130"/>
      <c r="Q77" s="134"/>
      <c r="R77" s="130"/>
      <c r="S77" s="134"/>
      <c r="T77" s="130"/>
      <c r="U77" s="135"/>
      <c r="V77" s="131"/>
      <c r="W77" s="135"/>
      <c r="X77" s="135"/>
      <c r="Y77" s="135"/>
      <c r="Z77" s="135"/>
      <c r="AA77" s="135"/>
      <c r="AB77" s="131"/>
      <c r="AC77" s="131">
        <f t="shared" ref="AC77:AC113" si="6">SUM(I77:AB77)</f>
        <v>0</v>
      </c>
      <c r="AD77" s="73"/>
    </row>
    <row r="78" spans="1:30" s="70" customFormat="1" ht="13.65" customHeight="1" x14ac:dyDescent="0.3">
      <c r="A78" s="74"/>
      <c r="B78" s="142"/>
      <c r="C78" s="160"/>
      <c r="D78" s="119"/>
      <c r="E78" s="120"/>
      <c r="F78" s="78"/>
      <c r="G78" s="79"/>
      <c r="H78" s="79"/>
      <c r="I78" s="139"/>
      <c r="J78" s="139"/>
      <c r="K78" s="139"/>
      <c r="L78" s="130"/>
      <c r="M78" s="134"/>
      <c r="N78" s="130"/>
      <c r="O78" s="134"/>
      <c r="P78" s="130"/>
      <c r="Q78" s="134"/>
      <c r="R78" s="130"/>
      <c r="S78" s="134"/>
      <c r="T78" s="130"/>
      <c r="U78" s="135"/>
      <c r="V78" s="131"/>
      <c r="W78" s="135"/>
      <c r="X78" s="135"/>
      <c r="Y78" s="135"/>
      <c r="Z78" s="135"/>
      <c r="AA78" s="135"/>
      <c r="AB78" s="131"/>
      <c r="AC78" s="131">
        <f t="shared" si="6"/>
        <v>0</v>
      </c>
      <c r="AD78" s="73"/>
    </row>
    <row r="79" spans="1:30" x14ac:dyDescent="0.3">
      <c r="A79" s="33" t="s">
        <v>173</v>
      </c>
      <c r="B79" s="41" t="s">
        <v>174</v>
      </c>
      <c r="C79" s="154"/>
      <c r="D79" s="9" t="s">
        <v>175</v>
      </c>
      <c r="E79" s="40" t="s">
        <v>29</v>
      </c>
      <c r="F79" s="28">
        <v>136.66999999999999</v>
      </c>
      <c r="G79" s="29">
        <f t="shared" si="4"/>
        <v>2.7333999999999996</v>
      </c>
      <c r="H79" s="29">
        <f t="shared" si="5"/>
        <v>164.00399999999999</v>
      </c>
      <c r="J79" s="137"/>
      <c r="L79" s="126"/>
      <c r="M79" s="132"/>
      <c r="N79" s="126"/>
      <c r="O79" s="132"/>
      <c r="P79" s="126"/>
      <c r="Q79" s="132"/>
      <c r="R79" s="126"/>
      <c r="S79" s="132"/>
      <c r="T79" s="126"/>
      <c r="U79" s="133"/>
      <c r="V79" s="127"/>
      <c r="W79" s="133">
        <v>1</v>
      </c>
      <c r="X79" s="133"/>
      <c r="Y79" s="133"/>
      <c r="Z79" s="133"/>
      <c r="AA79" s="133"/>
      <c r="AB79" s="127"/>
      <c r="AC79" s="131">
        <f t="shared" si="6"/>
        <v>1</v>
      </c>
    </row>
    <row r="80" spans="1:30" x14ac:dyDescent="0.3">
      <c r="A80" s="33" t="s">
        <v>176</v>
      </c>
      <c r="B80" s="41"/>
      <c r="C80" s="149"/>
      <c r="D80" s="39" t="s">
        <v>177</v>
      </c>
      <c r="E80" s="40" t="s">
        <v>29</v>
      </c>
      <c r="F80" s="28">
        <v>482.5</v>
      </c>
      <c r="G80" s="29">
        <f t="shared" si="4"/>
        <v>9.65</v>
      </c>
      <c r="H80" s="29">
        <f t="shared" si="5"/>
        <v>579</v>
      </c>
      <c r="J80" s="137"/>
      <c r="L80" s="126"/>
      <c r="M80" s="132"/>
      <c r="N80" s="126"/>
      <c r="O80" s="132"/>
      <c r="P80" s="126"/>
      <c r="Q80" s="132"/>
      <c r="R80" s="126"/>
      <c r="S80" s="132"/>
      <c r="T80" s="126"/>
      <c r="U80" s="133"/>
      <c r="V80" s="127"/>
      <c r="W80" s="133"/>
      <c r="X80" s="133"/>
      <c r="Y80" s="133"/>
      <c r="Z80" s="133"/>
      <c r="AA80" s="133"/>
      <c r="AB80" s="127"/>
      <c r="AC80" s="131">
        <f t="shared" si="6"/>
        <v>0</v>
      </c>
    </row>
    <row r="81" spans="1:30" x14ac:dyDescent="0.3">
      <c r="A81" s="33" t="s">
        <v>178</v>
      </c>
      <c r="B81" s="41"/>
      <c r="C81" s="152"/>
      <c r="D81" s="39" t="s">
        <v>179</v>
      </c>
      <c r="E81" s="40" t="s">
        <v>29</v>
      </c>
      <c r="F81" s="28">
        <v>76.67</v>
      </c>
      <c r="G81" s="29">
        <f t="shared" si="4"/>
        <v>1.5334000000000001</v>
      </c>
      <c r="H81" s="29">
        <f t="shared" si="5"/>
        <v>92.004000000000005</v>
      </c>
      <c r="J81" s="137"/>
      <c r="L81" s="126"/>
      <c r="M81" s="132"/>
      <c r="N81" s="126"/>
      <c r="O81" s="132"/>
      <c r="P81" s="126"/>
      <c r="Q81" s="132"/>
      <c r="R81" s="126"/>
      <c r="S81" s="132"/>
      <c r="T81" s="126"/>
      <c r="U81" s="133"/>
      <c r="V81" s="127"/>
      <c r="W81" s="133"/>
      <c r="X81" s="133"/>
      <c r="Y81" s="133"/>
      <c r="Z81" s="133"/>
      <c r="AA81" s="133"/>
      <c r="AB81" s="127"/>
      <c r="AC81" s="131">
        <f t="shared" si="6"/>
        <v>0</v>
      </c>
    </row>
    <row r="82" spans="1:30" x14ac:dyDescent="0.3">
      <c r="A82" s="33" t="s">
        <v>180</v>
      </c>
      <c r="B82" s="41" t="s">
        <v>181</v>
      </c>
      <c r="C82" s="152"/>
      <c r="D82" s="45" t="s">
        <v>182</v>
      </c>
      <c r="E82" s="40" t="s">
        <v>29</v>
      </c>
      <c r="F82" s="28">
        <v>2</v>
      </c>
      <c r="G82" s="29">
        <f>F82*0.02</f>
        <v>0.04</v>
      </c>
      <c r="H82" s="29">
        <f>F82*1.2</f>
        <v>2.4</v>
      </c>
      <c r="J82" s="137"/>
      <c r="L82" s="126"/>
      <c r="M82" s="132"/>
      <c r="N82" s="126"/>
      <c r="O82" s="132"/>
      <c r="P82" s="126"/>
      <c r="Q82" s="132"/>
      <c r="R82" s="126"/>
      <c r="S82" s="132"/>
      <c r="T82" s="126"/>
      <c r="U82" s="133"/>
      <c r="V82" s="127"/>
      <c r="W82" s="133"/>
      <c r="X82" s="133"/>
      <c r="Y82" s="133"/>
      <c r="Z82" s="133"/>
      <c r="AA82" s="133"/>
      <c r="AB82" s="127"/>
      <c r="AC82" s="131">
        <f t="shared" si="6"/>
        <v>0</v>
      </c>
    </row>
    <row r="83" spans="1:30" x14ac:dyDescent="0.3">
      <c r="A83" s="33" t="s">
        <v>183</v>
      </c>
      <c r="B83" s="42"/>
      <c r="C83" s="162"/>
      <c r="D83" s="87" t="s">
        <v>184</v>
      </c>
      <c r="E83" s="17" t="s">
        <v>29</v>
      </c>
      <c r="F83" s="28">
        <v>11.17</v>
      </c>
      <c r="G83" s="29">
        <f>F83*0.02</f>
        <v>0.22340000000000002</v>
      </c>
      <c r="H83" s="29">
        <f>F83*1.2</f>
        <v>13.404</v>
      </c>
      <c r="J83" s="137"/>
      <c r="L83" s="126"/>
      <c r="M83" s="132"/>
      <c r="N83" s="126"/>
      <c r="O83" s="132"/>
      <c r="P83" s="126"/>
      <c r="Q83" s="132"/>
      <c r="R83" s="126"/>
      <c r="S83" s="132"/>
      <c r="T83" s="126"/>
      <c r="U83" s="133"/>
      <c r="V83" s="127"/>
      <c r="W83" s="133"/>
      <c r="X83" s="133"/>
      <c r="Y83" s="133"/>
      <c r="Z83" s="133"/>
      <c r="AA83" s="133"/>
      <c r="AB83" s="127"/>
      <c r="AC83" s="131">
        <f t="shared" si="6"/>
        <v>0</v>
      </c>
    </row>
    <row r="84" spans="1:30" x14ac:dyDescent="0.3">
      <c r="A84" s="33" t="s">
        <v>185</v>
      </c>
      <c r="B84" s="47"/>
      <c r="C84" s="163"/>
      <c r="D84" s="87" t="s">
        <v>81</v>
      </c>
      <c r="E84" s="17" t="s">
        <v>29</v>
      </c>
      <c r="F84" s="28">
        <v>12.5</v>
      </c>
      <c r="G84" s="29">
        <f t="shared" si="4"/>
        <v>0.25</v>
      </c>
      <c r="H84" s="29">
        <f t="shared" si="5"/>
        <v>15</v>
      </c>
      <c r="J84" s="137"/>
      <c r="L84" s="126"/>
      <c r="M84" s="132"/>
      <c r="N84" s="126"/>
      <c r="O84" s="132"/>
      <c r="P84" s="126"/>
      <c r="Q84" s="132"/>
      <c r="R84" s="126"/>
      <c r="S84" s="132"/>
      <c r="T84" s="126"/>
      <c r="U84" s="133"/>
      <c r="V84" s="127"/>
      <c r="W84" s="133"/>
      <c r="X84" s="133"/>
      <c r="Y84" s="133"/>
      <c r="Z84" s="133"/>
      <c r="AA84" s="133"/>
      <c r="AB84" s="127"/>
      <c r="AC84" s="131">
        <f t="shared" si="6"/>
        <v>0</v>
      </c>
    </row>
    <row r="85" spans="1:30" x14ac:dyDescent="0.3">
      <c r="A85" s="33" t="s">
        <v>186</v>
      </c>
      <c r="B85" s="47"/>
      <c r="C85" s="163"/>
      <c r="D85" s="61" t="s">
        <v>187</v>
      </c>
      <c r="E85" s="17" t="s">
        <v>29</v>
      </c>
      <c r="F85" s="28">
        <v>30</v>
      </c>
      <c r="G85" s="29">
        <f t="shared" si="4"/>
        <v>0.6</v>
      </c>
      <c r="H85" s="29">
        <f t="shared" si="5"/>
        <v>36</v>
      </c>
      <c r="J85" s="137"/>
      <c r="L85" s="126"/>
      <c r="M85" s="132"/>
      <c r="N85" s="126"/>
      <c r="O85" s="132"/>
      <c r="P85" s="126"/>
      <c r="Q85" s="132"/>
      <c r="R85" s="126"/>
      <c r="S85" s="132"/>
      <c r="T85" s="126"/>
      <c r="U85" s="133"/>
      <c r="V85" s="127"/>
      <c r="W85" s="133"/>
      <c r="X85" s="133"/>
      <c r="Y85" s="133"/>
      <c r="Z85" s="133"/>
      <c r="AA85" s="133"/>
      <c r="AB85" s="127"/>
      <c r="AC85" s="131">
        <f t="shared" si="6"/>
        <v>0</v>
      </c>
    </row>
    <row r="86" spans="1:30" x14ac:dyDescent="0.3">
      <c r="A86" s="33" t="s">
        <v>188</v>
      </c>
      <c r="B86" s="48" t="s">
        <v>189</v>
      </c>
      <c r="C86" s="150"/>
      <c r="D86" s="49" t="s">
        <v>190</v>
      </c>
      <c r="E86" s="17" t="s">
        <v>29</v>
      </c>
      <c r="F86" s="28">
        <v>2.92</v>
      </c>
      <c r="G86" s="29">
        <f t="shared" si="4"/>
        <v>5.8400000000000001E-2</v>
      </c>
      <c r="H86" s="29">
        <f t="shared" si="5"/>
        <v>3.504</v>
      </c>
      <c r="J86" s="137"/>
      <c r="L86" s="126"/>
      <c r="M86" s="132"/>
      <c r="N86" s="126"/>
      <c r="O86" s="132"/>
      <c r="P86" s="126"/>
      <c r="Q86" s="132"/>
      <c r="R86" s="126"/>
      <c r="S86" s="132"/>
      <c r="T86" s="126"/>
      <c r="U86" s="133"/>
      <c r="V86" s="127"/>
      <c r="W86" s="133"/>
      <c r="X86" s="133"/>
      <c r="Y86" s="133"/>
      <c r="Z86" s="133"/>
      <c r="AA86" s="133"/>
      <c r="AB86" s="127"/>
      <c r="AC86" s="131">
        <f t="shared" si="6"/>
        <v>0</v>
      </c>
    </row>
    <row r="87" spans="1:30" x14ac:dyDescent="0.3">
      <c r="A87" s="33" t="s">
        <v>191</v>
      </c>
      <c r="B87" s="48"/>
      <c r="C87" s="150" t="s">
        <v>192</v>
      </c>
      <c r="D87" s="49" t="s">
        <v>193</v>
      </c>
      <c r="E87" s="17" t="s">
        <v>29</v>
      </c>
      <c r="F87" s="28">
        <v>50</v>
      </c>
      <c r="G87" s="29">
        <f t="shared" ref="G87:G94" si="7">F87*0.02</f>
        <v>1</v>
      </c>
      <c r="H87" s="29">
        <f t="shared" ref="H87:H94" si="8">F87*1.2</f>
        <v>60</v>
      </c>
      <c r="J87" s="137"/>
      <c r="L87" s="126"/>
      <c r="M87" s="132"/>
      <c r="N87" s="126"/>
      <c r="O87" s="132"/>
      <c r="P87" s="126"/>
      <c r="Q87" s="132"/>
      <c r="R87" s="126"/>
      <c r="S87" s="132"/>
      <c r="T87" s="126"/>
      <c r="U87" s="133"/>
      <c r="V87" s="127"/>
      <c r="W87" s="133"/>
      <c r="X87" s="133"/>
      <c r="Y87" s="133">
        <v>1</v>
      </c>
      <c r="Z87" s="133"/>
      <c r="AA87" s="133"/>
      <c r="AB87" s="127"/>
      <c r="AC87" s="131">
        <f t="shared" si="6"/>
        <v>1</v>
      </c>
    </row>
    <row r="88" spans="1:30" s="70" customFormat="1" x14ac:dyDescent="0.3">
      <c r="A88" s="74"/>
      <c r="B88" s="75"/>
      <c r="C88" s="150" t="s">
        <v>194</v>
      </c>
      <c r="D88" s="76" t="s">
        <v>195</v>
      </c>
      <c r="E88" s="77" t="s">
        <v>29</v>
      </c>
      <c r="F88" s="78"/>
      <c r="G88" s="79"/>
      <c r="H88" s="79">
        <v>42.9</v>
      </c>
      <c r="I88" s="139"/>
      <c r="J88" s="139"/>
      <c r="K88" s="139"/>
      <c r="L88" s="130"/>
      <c r="M88" s="134"/>
      <c r="N88" s="130"/>
      <c r="O88" s="134"/>
      <c r="P88" s="130"/>
      <c r="Q88" s="134"/>
      <c r="R88" s="130"/>
      <c r="S88" s="134"/>
      <c r="T88" s="130"/>
      <c r="U88" s="135"/>
      <c r="V88" s="131"/>
      <c r="W88" s="135"/>
      <c r="X88" s="135"/>
      <c r="Y88" s="135">
        <v>2</v>
      </c>
      <c r="Z88" s="135"/>
      <c r="AA88" s="135"/>
      <c r="AB88" s="131"/>
      <c r="AC88" s="131">
        <f t="shared" si="6"/>
        <v>2</v>
      </c>
      <c r="AD88" s="73"/>
    </row>
    <row r="89" spans="1:30" s="70" customFormat="1" x14ac:dyDescent="0.3">
      <c r="A89" s="74"/>
      <c r="B89" s="75"/>
      <c r="C89" s="150" t="s">
        <v>196</v>
      </c>
      <c r="D89" s="76" t="s">
        <v>197</v>
      </c>
      <c r="E89" s="77" t="s">
        <v>29</v>
      </c>
      <c r="F89" s="78"/>
      <c r="G89" s="79"/>
      <c r="H89" s="79">
        <v>4.7</v>
      </c>
      <c r="I89" s="139"/>
      <c r="J89" s="139"/>
      <c r="K89" s="139"/>
      <c r="L89" s="130"/>
      <c r="M89" s="134"/>
      <c r="N89" s="130"/>
      <c r="O89" s="134"/>
      <c r="P89" s="130"/>
      <c r="Q89" s="134"/>
      <c r="R89" s="130"/>
      <c r="S89" s="134"/>
      <c r="T89" s="130"/>
      <c r="U89" s="135"/>
      <c r="V89" s="131"/>
      <c r="W89" s="135"/>
      <c r="X89" s="135"/>
      <c r="Y89" s="135">
        <v>1</v>
      </c>
      <c r="Z89" s="135"/>
      <c r="AA89" s="135"/>
      <c r="AB89" s="131"/>
      <c r="AC89" s="131">
        <f t="shared" si="6"/>
        <v>1</v>
      </c>
      <c r="AD89" s="73"/>
    </row>
    <row r="90" spans="1:30" s="70" customFormat="1" x14ac:dyDescent="0.3">
      <c r="A90" s="74"/>
      <c r="B90" s="75"/>
      <c r="C90" s="150" t="s">
        <v>198</v>
      </c>
      <c r="D90" s="76" t="s">
        <v>199</v>
      </c>
      <c r="E90" s="77" t="s">
        <v>29</v>
      </c>
      <c r="F90" s="78"/>
      <c r="G90" s="79"/>
      <c r="H90" s="79">
        <v>14</v>
      </c>
      <c r="I90" s="139"/>
      <c r="J90" s="139"/>
      <c r="K90" s="139"/>
      <c r="L90" s="130"/>
      <c r="M90" s="134"/>
      <c r="N90" s="130"/>
      <c r="O90" s="134"/>
      <c r="P90" s="130"/>
      <c r="Q90" s="134"/>
      <c r="R90" s="130"/>
      <c r="S90" s="134"/>
      <c r="T90" s="130"/>
      <c r="U90" s="135"/>
      <c r="V90" s="131"/>
      <c r="W90" s="135"/>
      <c r="X90" s="135"/>
      <c r="Y90" s="135">
        <v>1</v>
      </c>
      <c r="Z90" s="135"/>
      <c r="AA90" s="135"/>
      <c r="AB90" s="131"/>
      <c r="AC90" s="131">
        <f t="shared" si="6"/>
        <v>1</v>
      </c>
      <c r="AD90" s="73"/>
    </row>
    <row r="91" spans="1:30" s="70" customFormat="1" x14ac:dyDescent="0.3">
      <c r="A91" s="74"/>
      <c r="B91" s="75"/>
      <c r="C91" s="150" t="s">
        <v>200</v>
      </c>
      <c r="D91" s="76" t="s">
        <v>201</v>
      </c>
      <c r="E91" s="77" t="s">
        <v>29</v>
      </c>
      <c r="F91" s="78"/>
      <c r="G91" s="79"/>
      <c r="H91" s="79">
        <v>7</v>
      </c>
      <c r="I91" s="139"/>
      <c r="J91" s="139"/>
      <c r="K91" s="139"/>
      <c r="L91" s="130"/>
      <c r="M91" s="134"/>
      <c r="N91" s="130"/>
      <c r="O91" s="134"/>
      <c r="P91" s="130"/>
      <c r="Q91" s="134"/>
      <c r="R91" s="130"/>
      <c r="S91" s="134"/>
      <c r="T91" s="130"/>
      <c r="U91" s="135"/>
      <c r="V91" s="131"/>
      <c r="W91" s="135"/>
      <c r="X91" s="135"/>
      <c r="Y91" s="135">
        <v>1</v>
      </c>
      <c r="Z91" s="135"/>
      <c r="AA91" s="135"/>
      <c r="AB91" s="131"/>
      <c r="AC91" s="131">
        <f t="shared" si="6"/>
        <v>1</v>
      </c>
      <c r="AD91" s="73"/>
    </row>
    <row r="92" spans="1:30" s="70" customFormat="1" x14ac:dyDescent="0.3">
      <c r="A92" s="74"/>
      <c r="B92" s="75"/>
      <c r="C92" s="150" t="s">
        <v>202</v>
      </c>
      <c r="D92" s="76" t="s">
        <v>203</v>
      </c>
      <c r="E92" s="77" t="s">
        <v>29</v>
      </c>
      <c r="F92" s="78"/>
      <c r="G92" s="79"/>
      <c r="H92" s="79">
        <v>9.8000000000000007</v>
      </c>
      <c r="I92" s="139"/>
      <c r="J92" s="139"/>
      <c r="K92" s="139"/>
      <c r="L92" s="130"/>
      <c r="M92" s="134"/>
      <c r="N92" s="130"/>
      <c r="O92" s="134"/>
      <c r="P92" s="130"/>
      <c r="Q92" s="134"/>
      <c r="R92" s="130"/>
      <c r="S92" s="134"/>
      <c r="T92" s="130"/>
      <c r="U92" s="135"/>
      <c r="V92" s="131"/>
      <c r="W92" s="135"/>
      <c r="X92" s="135"/>
      <c r="Y92" s="135">
        <v>1</v>
      </c>
      <c r="Z92" s="135"/>
      <c r="AA92" s="135"/>
      <c r="AB92" s="131"/>
      <c r="AC92" s="131">
        <f t="shared" si="6"/>
        <v>1</v>
      </c>
      <c r="AD92" s="73"/>
    </row>
    <row r="93" spans="1:30" s="70" customFormat="1" x14ac:dyDescent="0.3">
      <c r="A93" s="74"/>
      <c r="B93" s="75"/>
      <c r="C93" s="150" t="s">
        <v>204</v>
      </c>
      <c r="D93" s="76" t="s">
        <v>205</v>
      </c>
      <c r="E93" s="77" t="s">
        <v>29</v>
      </c>
      <c r="F93" s="78"/>
      <c r="G93" s="79"/>
      <c r="H93" s="79">
        <v>10.6</v>
      </c>
      <c r="I93" s="139"/>
      <c r="J93" s="139"/>
      <c r="K93" s="139"/>
      <c r="L93" s="130"/>
      <c r="M93" s="134"/>
      <c r="N93" s="130"/>
      <c r="O93" s="134"/>
      <c r="P93" s="130"/>
      <c r="Q93" s="134"/>
      <c r="R93" s="130"/>
      <c r="S93" s="134"/>
      <c r="T93" s="130"/>
      <c r="U93" s="135"/>
      <c r="V93" s="131"/>
      <c r="W93" s="135"/>
      <c r="X93" s="135"/>
      <c r="Y93" s="135">
        <v>1</v>
      </c>
      <c r="Z93" s="135"/>
      <c r="AA93" s="135"/>
      <c r="AB93" s="131"/>
      <c r="AC93" s="131">
        <f t="shared" si="6"/>
        <v>1</v>
      </c>
      <c r="AD93" s="73"/>
    </row>
    <row r="94" spans="1:30" x14ac:dyDescent="0.3">
      <c r="A94" s="33" t="s">
        <v>206</v>
      </c>
      <c r="B94" s="48" t="s">
        <v>207</v>
      </c>
      <c r="C94" s="150"/>
      <c r="D94" s="49" t="s">
        <v>208</v>
      </c>
      <c r="E94" s="17" t="s">
        <v>38</v>
      </c>
      <c r="F94" s="28">
        <v>202.5</v>
      </c>
      <c r="G94" s="29">
        <f t="shared" si="7"/>
        <v>4.05</v>
      </c>
      <c r="H94" s="29">
        <f t="shared" si="8"/>
        <v>243</v>
      </c>
      <c r="J94" s="137"/>
      <c r="L94" s="126"/>
      <c r="M94" s="132"/>
      <c r="N94" s="126"/>
      <c r="O94" s="132"/>
      <c r="P94" s="126"/>
      <c r="Q94" s="132"/>
      <c r="R94" s="126"/>
      <c r="S94" s="132"/>
      <c r="T94" s="126"/>
      <c r="U94" s="133"/>
      <c r="V94" s="127"/>
      <c r="W94" s="133"/>
      <c r="X94" s="133"/>
      <c r="Y94" s="133"/>
      <c r="Z94" s="133"/>
      <c r="AA94" s="133"/>
      <c r="AB94" s="127"/>
      <c r="AC94" s="131">
        <f t="shared" si="6"/>
        <v>0</v>
      </c>
    </row>
    <row r="95" spans="1:30" s="70" customFormat="1" x14ac:dyDescent="0.3">
      <c r="A95" s="74"/>
      <c r="B95" s="75"/>
      <c r="C95" s="150" t="s">
        <v>209</v>
      </c>
      <c r="D95" s="76" t="s">
        <v>210</v>
      </c>
      <c r="E95" s="77" t="s">
        <v>29</v>
      </c>
      <c r="F95" s="78"/>
      <c r="G95" s="79"/>
      <c r="H95" s="79">
        <v>27</v>
      </c>
      <c r="I95" s="139">
        <v>1</v>
      </c>
      <c r="J95" s="139"/>
      <c r="K95" s="139"/>
      <c r="L95" s="130"/>
      <c r="M95" s="134"/>
      <c r="N95" s="130"/>
      <c r="O95" s="134"/>
      <c r="P95" s="130"/>
      <c r="Q95" s="134"/>
      <c r="R95" s="130"/>
      <c r="S95" s="134"/>
      <c r="T95" s="130"/>
      <c r="U95" s="135"/>
      <c r="V95" s="131"/>
      <c r="W95" s="135"/>
      <c r="X95" s="135"/>
      <c r="Y95" s="135"/>
      <c r="Z95" s="135"/>
      <c r="AA95" s="135"/>
      <c r="AB95" s="131"/>
      <c r="AC95" s="131">
        <f t="shared" si="6"/>
        <v>1</v>
      </c>
      <c r="AD95" s="73"/>
    </row>
    <row r="96" spans="1:30" s="70" customFormat="1" x14ac:dyDescent="0.3">
      <c r="A96" s="74"/>
      <c r="B96" s="75"/>
      <c r="C96" s="178" t="s">
        <v>211</v>
      </c>
      <c r="D96" s="76" t="s">
        <v>212</v>
      </c>
      <c r="E96" s="77" t="s">
        <v>38</v>
      </c>
      <c r="F96" s="78"/>
      <c r="G96" s="79"/>
      <c r="H96" s="79">
        <v>8.8000000000000007</v>
      </c>
      <c r="I96" s="139"/>
      <c r="J96" s="139"/>
      <c r="K96" s="139"/>
      <c r="L96" s="130"/>
      <c r="M96" s="134"/>
      <c r="N96" s="130"/>
      <c r="O96" s="134">
        <v>1</v>
      </c>
      <c r="P96" s="130"/>
      <c r="Q96" s="113"/>
      <c r="R96" s="121">
        <v>19.8</v>
      </c>
      <c r="S96" s="134">
        <v>3.2</v>
      </c>
      <c r="T96" s="130"/>
      <c r="U96" s="135"/>
      <c r="V96" s="131"/>
      <c r="W96" s="135"/>
      <c r="X96" s="135"/>
      <c r="Y96" s="135"/>
      <c r="Z96" s="135"/>
      <c r="AA96" s="135">
        <v>6</v>
      </c>
      <c r="AB96" s="131">
        <v>9.1</v>
      </c>
      <c r="AC96" s="131">
        <f t="shared" si="6"/>
        <v>39.1</v>
      </c>
      <c r="AD96" s="73"/>
    </row>
    <row r="97" spans="1:30" s="70" customFormat="1" x14ac:dyDescent="0.3">
      <c r="A97" s="74"/>
      <c r="B97" s="75" t="s">
        <v>213</v>
      </c>
      <c r="C97" s="150"/>
      <c r="D97" s="76" t="s">
        <v>214</v>
      </c>
      <c r="E97" s="77" t="s">
        <v>29</v>
      </c>
      <c r="F97" s="78"/>
      <c r="G97" s="79"/>
      <c r="H97" s="79">
        <v>11</v>
      </c>
      <c r="I97" s="139"/>
      <c r="J97" s="139"/>
      <c r="K97" s="139"/>
      <c r="L97" s="130"/>
      <c r="M97" s="134"/>
      <c r="N97" s="130"/>
      <c r="O97" s="134"/>
      <c r="P97" s="130"/>
      <c r="Q97" s="113"/>
      <c r="R97" s="121"/>
      <c r="S97" s="134"/>
      <c r="T97" s="130"/>
      <c r="U97" s="135"/>
      <c r="V97" s="131"/>
      <c r="W97" s="135">
        <v>35</v>
      </c>
      <c r="X97" s="135"/>
      <c r="Y97" s="135"/>
      <c r="Z97" s="135"/>
      <c r="AA97" s="135"/>
      <c r="AB97" s="131"/>
      <c r="AC97" s="131">
        <f t="shared" si="6"/>
        <v>35</v>
      </c>
      <c r="AD97" s="73"/>
    </row>
    <row r="98" spans="1:30" s="70" customFormat="1" x14ac:dyDescent="0.3">
      <c r="A98" s="74"/>
      <c r="B98" s="75"/>
      <c r="C98" s="150" t="s">
        <v>215</v>
      </c>
      <c r="D98" s="76" t="s">
        <v>216</v>
      </c>
      <c r="E98" s="77" t="s">
        <v>29</v>
      </c>
      <c r="F98" s="78"/>
      <c r="G98" s="79"/>
      <c r="H98" s="79">
        <v>26</v>
      </c>
      <c r="I98" s="139"/>
      <c r="J98" s="139"/>
      <c r="K98" s="139"/>
      <c r="L98" s="130"/>
      <c r="M98" s="134"/>
      <c r="N98" s="130"/>
      <c r="O98" s="134"/>
      <c r="P98" s="130"/>
      <c r="Q98" s="113"/>
      <c r="R98" s="121"/>
      <c r="S98" s="134"/>
      <c r="T98" s="130"/>
      <c r="U98" s="135"/>
      <c r="V98" s="131"/>
      <c r="W98" s="135">
        <v>1</v>
      </c>
      <c r="X98" s="135"/>
      <c r="Y98" s="135"/>
      <c r="Z98" s="135"/>
      <c r="AA98" s="135"/>
      <c r="AB98" s="131"/>
      <c r="AC98" s="131">
        <f t="shared" si="6"/>
        <v>1</v>
      </c>
      <c r="AD98" s="73"/>
    </row>
    <row r="99" spans="1:30" s="70" customFormat="1" x14ac:dyDescent="0.3">
      <c r="A99" s="74"/>
      <c r="B99" s="75"/>
      <c r="C99" s="150"/>
      <c r="D99" s="76"/>
      <c r="E99" s="77"/>
      <c r="F99" s="78"/>
      <c r="G99" s="79"/>
      <c r="H99" s="79"/>
      <c r="I99" s="139"/>
      <c r="J99" s="139"/>
      <c r="K99" s="139"/>
      <c r="L99" s="130"/>
      <c r="M99" s="134"/>
      <c r="N99" s="130"/>
      <c r="O99" s="134"/>
      <c r="P99" s="130"/>
      <c r="Q99" s="113"/>
      <c r="R99" s="121"/>
      <c r="S99" s="134"/>
      <c r="T99" s="130"/>
      <c r="U99" s="135"/>
      <c r="V99" s="131"/>
      <c r="W99" s="135"/>
      <c r="X99" s="135"/>
      <c r="Y99" s="135"/>
      <c r="Z99" s="135"/>
      <c r="AA99" s="135"/>
      <c r="AB99" s="131"/>
      <c r="AC99" s="131">
        <f t="shared" si="6"/>
        <v>0</v>
      </c>
      <c r="AD99" s="73"/>
    </row>
    <row r="100" spans="1:30" s="70" customFormat="1" x14ac:dyDescent="0.3">
      <c r="A100" s="74"/>
      <c r="B100" s="75"/>
      <c r="C100" s="150"/>
      <c r="D100" s="76"/>
      <c r="E100" s="77"/>
      <c r="F100" s="78"/>
      <c r="G100" s="79"/>
      <c r="H100" s="79"/>
      <c r="I100" s="139"/>
      <c r="J100" s="139"/>
      <c r="K100" s="139"/>
      <c r="L100" s="130"/>
      <c r="M100" s="134"/>
      <c r="N100" s="130"/>
      <c r="O100" s="134"/>
      <c r="P100" s="130"/>
      <c r="Q100" s="113"/>
      <c r="R100" s="121"/>
      <c r="S100" s="134"/>
      <c r="T100" s="130"/>
      <c r="U100" s="135"/>
      <c r="V100" s="131"/>
      <c r="W100" s="135"/>
      <c r="X100" s="135"/>
      <c r="Y100" s="135"/>
      <c r="Z100" s="135"/>
      <c r="AA100" s="135"/>
      <c r="AB100" s="131"/>
      <c r="AC100" s="131">
        <f t="shared" si="6"/>
        <v>0</v>
      </c>
      <c r="AD100" s="73"/>
    </row>
    <row r="101" spans="1:30" x14ac:dyDescent="0.3">
      <c r="A101" s="33"/>
      <c r="B101" s="48"/>
      <c r="C101" s="150"/>
      <c r="D101" s="49"/>
      <c r="E101" s="17"/>
      <c r="F101" s="28"/>
      <c r="G101" s="29"/>
      <c r="H101" s="29"/>
      <c r="J101" s="137"/>
      <c r="L101" s="126"/>
      <c r="M101" s="132"/>
      <c r="N101" s="126"/>
      <c r="O101" s="132"/>
      <c r="P101" s="126"/>
      <c r="Q101" s="132"/>
      <c r="R101" s="126"/>
      <c r="S101" s="132"/>
      <c r="T101" s="126"/>
      <c r="U101" s="133"/>
      <c r="V101" s="127"/>
      <c r="W101" s="133"/>
      <c r="X101" s="133"/>
      <c r="Y101" s="133"/>
      <c r="Z101" s="133"/>
      <c r="AA101" s="133"/>
      <c r="AB101" s="127"/>
      <c r="AC101" s="131">
        <f t="shared" si="6"/>
        <v>0</v>
      </c>
    </row>
    <row r="102" spans="1:30" x14ac:dyDescent="0.3">
      <c r="A102" s="172"/>
      <c r="B102" s="173"/>
      <c r="C102" s="174"/>
      <c r="D102" s="175"/>
      <c r="E102" s="95"/>
      <c r="F102" s="96"/>
      <c r="G102" s="176"/>
      <c r="H102" s="176"/>
      <c r="J102" s="137"/>
      <c r="L102" s="126"/>
      <c r="M102" s="132"/>
      <c r="N102" s="126"/>
      <c r="O102" s="132"/>
      <c r="P102" s="126"/>
      <c r="Q102" s="132"/>
      <c r="R102" s="126"/>
      <c r="S102" s="132"/>
      <c r="T102" s="126"/>
      <c r="U102" s="133"/>
      <c r="V102" s="127"/>
      <c r="W102" s="133"/>
      <c r="X102" s="133"/>
      <c r="Y102" s="133"/>
      <c r="Z102" s="133"/>
      <c r="AA102" s="133"/>
      <c r="AB102" s="127"/>
      <c r="AC102" s="131">
        <f t="shared" si="6"/>
        <v>0</v>
      </c>
    </row>
    <row r="103" spans="1:30" s="70" customFormat="1" x14ac:dyDescent="0.3">
      <c r="C103" s="164"/>
      <c r="D103" s="71"/>
      <c r="E103" s="72"/>
      <c r="F103" s="73"/>
      <c r="I103" s="139"/>
      <c r="J103" s="139"/>
      <c r="K103" s="139"/>
      <c r="L103" s="130"/>
      <c r="M103" s="134"/>
      <c r="N103" s="130"/>
      <c r="O103" s="134"/>
      <c r="P103" s="130"/>
      <c r="Q103" s="134"/>
      <c r="R103" s="130"/>
      <c r="S103" s="134"/>
      <c r="T103" s="130"/>
      <c r="U103" s="135"/>
      <c r="V103" s="131"/>
      <c r="W103" s="135"/>
      <c r="X103" s="135"/>
      <c r="Y103" s="135"/>
      <c r="Z103" s="135"/>
      <c r="AA103" s="135"/>
      <c r="AB103" s="131"/>
      <c r="AC103" s="131">
        <f t="shared" si="6"/>
        <v>0</v>
      </c>
      <c r="AD103" s="73"/>
    </row>
    <row r="104" spans="1:30" s="70" customFormat="1" ht="15" thickBot="1" x14ac:dyDescent="0.35">
      <c r="C104" s="164"/>
      <c r="D104" s="71"/>
      <c r="E104" s="72"/>
      <c r="F104" s="73"/>
      <c r="I104" s="139"/>
      <c r="J104" s="139"/>
      <c r="K104" s="139"/>
      <c r="L104" s="130"/>
      <c r="M104" s="134"/>
      <c r="N104" s="130"/>
      <c r="O104" s="134"/>
      <c r="P104" s="130"/>
      <c r="Q104" s="134"/>
      <c r="R104" s="130"/>
      <c r="S104" s="134"/>
      <c r="T104" s="130"/>
      <c r="U104" s="135"/>
      <c r="V104" s="131"/>
      <c r="W104" s="135"/>
      <c r="X104" s="135"/>
      <c r="Y104" s="135"/>
      <c r="Z104" s="135"/>
      <c r="AA104" s="135"/>
      <c r="AB104" s="131"/>
      <c r="AC104" s="131">
        <f t="shared" si="6"/>
        <v>0</v>
      </c>
      <c r="AD104" s="73"/>
    </row>
    <row r="105" spans="1:30" ht="15" thickBot="1" x14ac:dyDescent="0.35">
      <c r="A105" s="50"/>
      <c r="B105" s="51" t="s">
        <v>217</v>
      </c>
      <c r="C105" s="165"/>
      <c r="D105" s="52"/>
      <c r="E105" s="53"/>
      <c r="F105" s="54"/>
      <c r="G105" s="55"/>
      <c r="H105" s="99"/>
      <c r="J105" s="137"/>
      <c r="L105" s="126"/>
      <c r="M105" s="132"/>
      <c r="N105" s="126"/>
      <c r="O105" s="132"/>
      <c r="P105" s="126"/>
      <c r="Q105" s="132"/>
      <c r="R105" s="126"/>
      <c r="S105" s="132"/>
      <c r="T105" s="126"/>
      <c r="U105" s="133"/>
      <c r="V105" s="127"/>
      <c r="W105" s="133"/>
      <c r="X105" s="133"/>
      <c r="Y105" s="133"/>
      <c r="Z105" s="133"/>
      <c r="AA105" s="133"/>
      <c r="AB105" s="127"/>
      <c r="AC105" s="131">
        <f t="shared" si="6"/>
        <v>0</v>
      </c>
    </row>
    <row r="106" spans="1:30" x14ac:dyDescent="0.3">
      <c r="A106" s="33" t="s">
        <v>16</v>
      </c>
      <c r="B106" s="56"/>
      <c r="C106" s="150" t="s">
        <v>218</v>
      </c>
      <c r="D106" s="35" t="s">
        <v>219</v>
      </c>
      <c r="E106" s="57" t="s">
        <v>220</v>
      </c>
      <c r="F106" s="37">
        <v>4</v>
      </c>
      <c r="G106" s="58">
        <f>F106*0.2</f>
        <v>0.8</v>
      </c>
      <c r="H106" s="100">
        <f>F106*1.2</f>
        <v>4.8</v>
      </c>
      <c r="I106" s="137">
        <v>4</v>
      </c>
      <c r="J106" s="137"/>
      <c r="L106" s="126"/>
      <c r="M106" s="132"/>
      <c r="N106" s="126">
        <v>4</v>
      </c>
      <c r="O106" s="132"/>
      <c r="P106" s="126">
        <v>4</v>
      </c>
      <c r="Q106" s="132"/>
      <c r="R106" s="126"/>
      <c r="S106" s="132"/>
      <c r="T106" s="126"/>
      <c r="U106" s="133">
        <v>3</v>
      </c>
      <c r="V106" s="127">
        <v>4.5</v>
      </c>
      <c r="W106" s="183">
        <v>6.8</v>
      </c>
      <c r="X106" s="133"/>
      <c r="Y106" s="133"/>
      <c r="Z106" s="133"/>
      <c r="AA106" s="133"/>
      <c r="AB106" s="127"/>
      <c r="AC106" s="131">
        <f t="shared" si="6"/>
        <v>26.3</v>
      </c>
    </row>
    <row r="107" spans="1:30" x14ac:dyDescent="0.3">
      <c r="A107" s="101" t="s">
        <v>20</v>
      </c>
      <c r="B107" s="59"/>
      <c r="C107" s="166"/>
      <c r="D107" s="9" t="s">
        <v>221</v>
      </c>
      <c r="E107" s="60" t="s">
        <v>220</v>
      </c>
      <c r="F107" s="28">
        <v>5.5</v>
      </c>
      <c r="G107" s="29">
        <f>F107*0.2</f>
        <v>1.1000000000000001</v>
      </c>
      <c r="H107" s="102">
        <f>F107*1.2</f>
        <v>6.6</v>
      </c>
      <c r="J107" s="137"/>
      <c r="L107" s="126"/>
      <c r="M107" s="132"/>
      <c r="N107" s="126"/>
      <c r="O107" s="132"/>
      <c r="P107" s="126"/>
      <c r="Q107" s="132"/>
      <c r="R107" s="126"/>
      <c r="S107" s="132"/>
      <c r="T107" s="126"/>
      <c r="U107" s="133"/>
      <c r="V107" s="127"/>
      <c r="W107" s="133"/>
      <c r="X107" s="133"/>
      <c r="Y107" s="133"/>
      <c r="Z107" s="133"/>
      <c r="AA107" s="133"/>
      <c r="AB107" s="127"/>
      <c r="AC107" s="131">
        <f t="shared" si="6"/>
        <v>0</v>
      </c>
    </row>
    <row r="108" spans="1:30" x14ac:dyDescent="0.3">
      <c r="A108" s="101" t="s">
        <v>22</v>
      </c>
      <c r="B108" s="17"/>
      <c r="C108" s="150"/>
      <c r="D108" s="61" t="s">
        <v>222</v>
      </c>
      <c r="E108" s="60" t="s">
        <v>29</v>
      </c>
      <c r="F108" s="28">
        <v>4.08</v>
      </c>
      <c r="G108" s="29">
        <f t="shared" ref="G108:G110" si="9">F108*0.2</f>
        <v>0.81600000000000006</v>
      </c>
      <c r="H108" s="102">
        <f t="shared" ref="H108:H110" si="10">F108*1.2</f>
        <v>4.8959999999999999</v>
      </c>
      <c r="J108" s="137"/>
      <c r="L108" s="126"/>
      <c r="M108" s="132"/>
      <c r="N108" s="126"/>
      <c r="O108" s="132"/>
      <c r="P108" s="126"/>
      <c r="Q108" s="132"/>
      <c r="R108" s="126"/>
      <c r="S108" s="132"/>
      <c r="T108" s="126"/>
      <c r="U108" s="133"/>
      <c r="V108" s="127"/>
      <c r="W108" s="133"/>
      <c r="X108" s="133"/>
      <c r="Y108" s="133"/>
      <c r="Z108" s="183">
        <v>2.6</v>
      </c>
      <c r="AA108" s="133"/>
      <c r="AB108" s="127"/>
      <c r="AC108" s="131">
        <f t="shared" si="6"/>
        <v>2.6</v>
      </c>
    </row>
    <row r="109" spans="1:30" x14ac:dyDescent="0.3">
      <c r="A109" s="101" t="s">
        <v>25</v>
      </c>
      <c r="B109" s="17"/>
      <c r="C109" s="150"/>
      <c r="D109" s="61" t="s">
        <v>223</v>
      </c>
      <c r="E109" s="60" t="s">
        <v>29</v>
      </c>
      <c r="F109" s="28">
        <v>5.83</v>
      </c>
      <c r="G109" s="29">
        <f t="shared" si="9"/>
        <v>1.1660000000000001</v>
      </c>
      <c r="H109" s="102">
        <f t="shared" si="10"/>
        <v>6.9959999999999996</v>
      </c>
      <c r="J109" s="137"/>
      <c r="L109" s="126"/>
      <c r="M109" s="132"/>
      <c r="N109" s="126"/>
      <c r="O109" s="132"/>
      <c r="P109" s="126"/>
      <c r="Q109" s="132"/>
      <c r="R109" s="126"/>
      <c r="S109" s="132"/>
      <c r="T109" s="126"/>
      <c r="U109" s="133"/>
      <c r="V109" s="127"/>
      <c r="W109" s="133"/>
      <c r="X109" s="133"/>
      <c r="Y109" s="133"/>
      <c r="Z109" s="133"/>
      <c r="AA109" s="133"/>
      <c r="AB109" s="127"/>
      <c r="AC109" s="131">
        <f t="shared" si="6"/>
        <v>0</v>
      </c>
    </row>
    <row r="110" spans="1:30" x14ac:dyDescent="0.3">
      <c r="A110" s="101" t="s">
        <v>27</v>
      </c>
      <c r="B110" s="17"/>
      <c r="C110" s="150"/>
      <c r="D110" s="61" t="s">
        <v>224</v>
      </c>
      <c r="E110" s="60" t="s">
        <v>220</v>
      </c>
      <c r="F110" s="28">
        <v>6.67</v>
      </c>
      <c r="G110" s="29">
        <f t="shared" si="9"/>
        <v>1.3340000000000001</v>
      </c>
      <c r="H110" s="102">
        <f t="shared" si="10"/>
        <v>8.0039999999999996</v>
      </c>
      <c r="J110" s="137"/>
      <c r="L110" s="126"/>
      <c r="M110" s="132"/>
      <c r="N110" s="126"/>
      <c r="O110" s="132"/>
      <c r="P110" s="126"/>
      <c r="Q110" s="132"/>
      <c r="R110" s="126"/>
      <c r="S110" s="132"/>
      <c r="T110" s="126"/>
      <c r="U110" s="133"/>
      <c r="V110" s="127"/>
      <c r="W110" s="133"/>
      <c r="X110" s="133"/>
      <c r="Y110" s="133"/>
      <c r="Z110" s="133"/>
      <c r="AA110" s="133"/>
      <c r="AB110" s="127"/>
      <c r="AC110" s="131">
        <f t="shared" si="6"/>
        <v>0</v>
      </c>
    </row>
    <row r="111" spans="1:30" x14ac:dyDescent="0.3">
      <c r="A111" s="103"/>
      <c r="B111" s="81"/>
      <c r="C111" s="167" t="s">
        <v>225</v>
      </c>
      <c r="D111" s="80" t="s">
        <v>226</v>
      </c>
      <c r="E111" s="81"/>
      <c r="F111" s="82"/>
      <c r="G111" s="81"/>
      <c r="H111" s="122">
        <v>6.6</v>
      </c>
      <c r="I111" s="137">
        <v>3</v>
      </c>
      <c r="J111" s="137"/>
      <c r="L111" s="126"/>
      <c r="M111" s="112"/>
      <c r="N111" s="111">
        <v>1.5</v>
      </c>
      <c r="O111" s="132"/>
      <c r="P111" s="111">
        <v>9.5</v>
      </c>
      <c r="Q111" s="132"/>
      <c r="R111" s="126"/>
      <c r="S111" s="132"/>
      <c r="T111" s="126"/>
      <c r="U111" s="133"/>
      <c r="V111" s="127"/>
      <c r="W111" s="133">
        <v>49</v>
      </c>
      <c r="X111" s="133"/>
      <c r="Y111" s="133"/>
      <c r="Z111" s="133"/>
      <c r="AA111" s="133"/>
      <c r="AB111" s="127"/>
      <c r="AC111" s="131">
        <f t="shared" si="6"/>
        <v>63</v>
      </c>
    </row>
    <row r="112" spans="1:30" ht="15" thickBot="1" x14ac:dyDescent="0.35">
      <c r="A112" s="104"/>
      <c r="B112" s="81"/>
      <c r="C112" s="167"/>
      <c r="D112" s="80" t="s">
        <v>227</v>
      </c>
      <c r="E112" s="81" t="s">
        <v>220</v>
      </c>
      <c r="F112" s="82"/>
      <c r="G112" s="81"/>
      <c r="H112" s="122">
        <v>2</v>
      </c>
      <c r="I112" s="137">
        <v>0.5</v>
      </c>
      <c r="J112" s="137"/>
      <c r="L112" s="126"/>
      <c r="M112" s="132"/>
      <c r="N112" s="126"/>
      <c r="O112" s="132"/>
      <c r="P112" s="126"/>
      <c r="Q112" s="132"/>
      <c r="R112" s="126"/>
      <c r="S112" s="132"/>
      <c r="T112" s="126"/>
      <c r="U112" s="133"/>
      <c r="V112" s="127"/>
      <c r="W112" s="133"/>
      <c r="X112" s="133"/>
      <c r="Y112" s="133"/>
      <c r="Z112" s="133"/>
      <c r="AA112" s="133"/>
      <c r="AB112" s="127"/>
      <c r="AC112" s="131">
        <f t="shared" si="6"/>
        <v>0.5</v>
      </c>
    </row>
    <row r="113" spans="1:31" x14ac:dyDescent="0.3">
      <c r="A113" s="103"/>
      <c r="B113" s="81"/>
      <c r="C113" s="167" t="s">
        <v>228</v>
      </c>
      <c r="D113" s="80" t="s">
        <v>229</v>
      </c>
      <c r="E113" s="81"/>
      <c r="F113" s="82"/>
      <c r="G113" s="81"/>
      <c r="H113" s="122">
        <v>10</v>
      </c>
      <c r="J113" s="137"/>
      <c r="L113" s="126"/>
      <c r="M113" s="132"/>
      <c r="N113" s="126"/>
      <c r="O113" s="132"/>
      <c r="P113" s="126"/>
      <c r="Q113" s="132"/>
      <c r="R113" s="126"/>
      <c r="S113" s="132"/>
      <c r="T113" s="126"/>
      <c r="U113" s="133"/>
      <c r="V113" s="127"/>
      <c r="W113" s="133"/>
      <c r="X113" s="133"/>
      <c r="Y113" s="133"/>
      <c r="Z113" s="133">
        <v>4</v>
      </c>
      <c r="AA113" s="133"/>
      <c r="AB113" s="127"/>
      <c r="AC113" s="131">
        <f t="shared" si="6"/>
        <v>4</v>
      </c>
      <c r="AD113" s="73">
        <f>SUM(AC4:AC113)</f>
        <v>660.5</v>
      </c>
      <c r="AE113">
        <f>SUM(I4:AB113)</f>
        <v>660.5</v>
      </c>
    </row>
    <row r="114" spans="1:31" s="22" customFormat="1" ht="13.8" x14ac:dyDescent="0.3">
      <c r="C114" s="185"/>
      <c r="F114" s="123"/>
      <c r="I114" s="97">
        <f>I115/1.2</f>
        <v>136.33333333333334</v>
      </c>
      <c r="J114" s="97">
        <f t="shared" ref="J114:AB114" si="11">J115/1.2</f>
        <v>227.5</v>
      </c>
      <c r="K114" s="97">
        <f t="shared" si="11"/>
        <v>519.08333333333337</v>
      </c>
      <c r="L114" s="97">
        <f t="shared" si="11"/>
        <v>84.166666666666671</v>
      </c>
      <c r="M114" s="97">
        <f t="shared" si="11"/>
        <v>810</v>
      </c>
      <c r="N114" s="97">
        <f t="shared" si="11"/>
        <v>84.99166666666666</v>
      </c>
      <c r="O114" s="97">
        <f t="shared" si="11"/>
        <v>760.93333333333339</v>
      </c>
      <c r="P114" s="97">
        <f t="shared" si="11"/>
        <v>174.72499999999999</v>
      </c>
      <c r="Q114" s="97">
        <f t="shared" si="11"/>
        <v>50.416666666666671</v>
      </c>
      <c r="R114" s="97">
        <f t="shared" si="11"/>
        <v>651.45000000000005</v>
      </c>
      <c r="S114" s="97">
        <f t="shared" si="11"/>
        <v>166.27500000000001</v>
      </c>
      <c r="T114" s="97">
        <f t="shared" si="11"/>
        <v>1050.625</v>
      </c>
      <c r="U114" s="97">
        <f t="shared" si="11"/>
        <v>65.25833333333334</v>
      </c>
      <c r="V114" s="97">
        <f t="shared" si="11"/>
        <v>60.616666666666667</v>
      </c>
      <c r="W114" s="97">
        <f t="shared" si="11"/>
        <v>1297.6083333333336</v>
      </c>
      <c r="X114" s="97">
        <f t="shared" si="11"/>
        <v>35.416666666666671</v>
      </c>
      <c r="Y114" s="97">
        <f t="shared" si="11"/>
        <v>204.25833333333335</v>
      </c>
      <c r="Z114" s="97">
        <f t="shared" si="11"/>
        <v>591.48333333333335</v>
      </c>
      <c r="AA114" s="97">
        <f t="shared" si="11"/>
        <v>124.45833333333333</v>
      </c>
      <c r="AB114" s="97">
        <f t="shared" si="11"/>
        <v>386.1</v>
      </c>
      <c r="AC114" s="190">
        <f>SUM(I114:AB114)</f>
        <v>7481.7000000000007</v>
      </c>
      <c r="AD114" s="123"/>
    </row>
    <row r="115" spans="1:31" s="22" customFormat="1" ht="13.8" x14ac:dyDescent="0.3">
      <c r="C115" s="185"/>
      <c r="F115" s="123"/>
      <c r="I115" s="186">
        <v>163.6</v>
      </c>
      <c r="J115" s="186">
        <v>273</v>
      </c>
      <c r="K115" s="186">
        <v>622.9</v>
      </c>
      <c r="L115" s="187">
        <v>101</v>
      </c>
      <c r="M115" s="186">
        <v>972</v>
      </c>
      <c r="N115" s="187">
        <v>101.99</v>
      </c>
      <c r="O115" s="186">
        <v>913.12</v>
      </c>
      <c r="P115" s="187">
        <v>209.67</v>
      </c>
      <c r="Q115" s="186">
        <v>60.5</v>
      </c>
      <c r="R115" s="187">
        <v>781.74</v>
      </c>
      <c r="S115" s="186">
        <v>199.53</v>
      </c>
      <c r="T115" s="187">
        <v>1260.75</v>
      </c>
      <c r="U115" s="188">
        <v>78.31</v>
      </c>
      <c r="V115" s="189">
        <v>72.739999999999995</v>
      </c>
      <c r="W115" s="188">
        <v>1557.13</v>
      </c>
      <c r="X115" s="188">
        <v>42.5</v>
      </c>
      <c r="Y115" s="188">
        <v>245.11</v>
      </c>
      <c r="Z115" s="188">
        <v>709.78</v>
      </c>
      <c r="AA115" s="188">
        <v>149.35</v>
      </c>
      <c r="AB115" s="189">
        <v>463.32</v>
      </c>
      <c r="AC115" s="190">
        <f>SUM(I115:AB115)</f>
        <v>8978.0399999999991</v>
      </c>
      <c r="AD115" s="123"/>
    </row>
    <row r="116" spans="1:31" x14ac:dyDescent="0.3">
      <c r="J116" s="137"/>
    </row>
    <row r="117" spans="1:31" x14ac:dyDescent="0.3">
      <c r="J117" s="137"/>
      <c r="AC117" s="207">
        <v>16481.53</v>
      </c>
    </row>
    <row r="118" spans="1:31" x14ac:dyDescent="0.3">
      <c r="AC118" s="5">
        <v>-4732.84</v>
      </c>
    </row>
    <row r="119" spans="1:31" x14ac:dyDescent="0.3">
      <c r="AC119" s="5">
        <v>-2770.65</v>
      </c>
    </row>
    <row r="120" spans="1:31" x14ac:dyDescent="0.3">
      <c r="AC120" s="207">
        <f>SUM(AC117:AC119)</f>
        <v>8978.0399999999991</v>
      </c>
    </row>
  </sheetData>
  <phoneticPr fontId="12" type="noConversion"/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2BEB7-D2C4-458B-8A08-B23757B18417}">
  <dimension ref="A1:K117"/>
  <sheetViews>
    <sheetView topLeftCell="K1" zoomScale="120" zoomScaleNormal="120" workbookViewId="0">
      <selection activeCell="K117" sqref="K117"/>
    </sheetView>
  </sheetViews>
  <sheetFormatPr defaultColWidth="8.88671875" defaultRowHeight="14.4" x14ac:dyDescent="0.3"/>
  <cols>
    <col min="1" max="1" width="6.44140625" customWidth="1"/>
    <col min="2" max="2" width="17.88671875" customWidth="1"/>
    <col min="3" max="3" width="17.88671875" style="147" customWidth="1"/>
    <col min="4" max="4" width="36.6640625" customWidth="1"/>
    <col min="5" max="5" width="10.44140625" customWidth="1"/>
    <col min="6" max="6" width="5.109375" customWidth="1"/>
    <col min="7" max="7" width="9.6640625" style="5" customWidth="1"/>
    <col min="8" max="8" width="9.6640625" customWidth="1"/>
    <col min="9" max="9" width="8.44140625" customWidth="1"/>
    <col min="10" max="11" width="8.88671875" style="5"/>
  </cols>
  <sheetData>
    <row r="1" spans="1:11" ht="22.65" customHeight="1" x14ac:dyDescent="0.3">
      <c r="B1" s="1" t="s">
        <v>0</v>
      </c>
      <c r="C1" s="146"/>
      <c r="F1" s="2"/>
      <c r="G1" s="3"/>
      <c r="H1" s="2"/>
      <c r="I1" s="4" t="s">
        <v>1</v>
      </c>
    </row>
    <row r="2" spans="1:11" ht="6.6" customHeight="1" thickBot="1" x14ac:dyDescent="0.35"/>
    <row r="3" spans="1:11" ht="26.4" customHeight="1" thickBot="1" x14ac:dyDescent="0.35">
      <c r="A3" s="6" t="s">
        <v>3</v>
      </c>
      <c r="B3" s="6"/>
      <c r="C3" s="148"/>
      <c r="D3" s="6" t="s">
        <v>4</v>
      </c>
      <c r="E3" s="318" t="s">
        <v>230</v>
      </c>
      <c r="F3" s="319"/>
      <c r="G3" s="7" t="s">
        <v>6</v>
      </c>
      <c r="H3" s="8" t="s">
        <v>7</v>
      </c>
      <c r="I3" s="86" t="s">
        <v>8</v>
      </c>
      <c r="J3" s="191" t="s">
        <v>15</v>
      </c>
    </row>
    <row r="4" spans="1:11" s="12" customFormat="1" ht="13.5" customHeight="1" x14ac:dyDescent="0.3">
      <c r="A4" s="13" t="s">
        <v>16</v>
      </c>
      <c r="B4" s="13"/>
      <c r="C4" s="149" t="s">
        <v>17</v>
      </c>
      <c r="D4" s="14" t="s">
        <v>18</v>
      </c>
      <c r="E4" s="204">
        <v>57</v>
      </c>
      <c r="F4" s="195" t="s">
        <v>19</v>
      </c>
      <c r="G4" s="11">
        <v>25</v>
      </c>
      <c r="H4" s="11">
        <f t="shared" ref="H4:H6" si="0">G4*0.2</f>
        <v>5</v>
      </c>
      <c r="I4" s="105">
        <f t="shared" ref="I4:I6" si="1">G4*1.2</f>
        <v>30</v>
      </c>
      <c r="J4" s="198">
        <v>57</v>
      </c>
      <c r="K4" s="179"/>
    </row>
    <row r="5" spans="1:11" s="12" customFormat="1" ht="13.5" customHeight="1" x14ac:dyDescent="0.3">
      <c r="A5" s="13" t="s">
        <v>20</v>
      </c>
      <c r="B5" s="15"/>
      <c r="C5" s="150"/>
      <c r="D5" s="14" t="s">
        <v>21</v>
      </c>
      <c r="E5" s="204">
        <v>2</v>
      </c>
      <c r="F5" s="195" t="s">
        <v>19</v>
      </c>
      <c r="G5" s="11">
        <v>16.670000000000002</v>
      </c>
      <c r="H5" s="11">
        <f t="shared" si="0"/>
        <v>3.3340000000000005</v>
      </c>
      <c r="I5" s="11">
        <f t="shared" si="1"/>
        <v>20.004000000000001</v>
      </c>
      <c r="J5" s="198">
        <v>2</v>
      </c>
      <c r="K5" s="179"/>
    </row>
    <row r="6" spans="1:11" s="22" customFormat="1" ht="13.5" customHeight="1" x14ac:dyDescent="0.3">
      <c r="A6" s="13" t="s">
        <v>22</v>
      </c>
      <c r="B6" s="18"/>
      <c r="C6" s="150"/>
      <c r="D6" s="24" t="s">
        <v>23</v>
      </c>
      <c r="E6" s="204">
        <v>75</v>
      </c>
      <c r="F6" s="195" t="s">
        <v>24</v>
      </c>
      <c r="G6" s="21">
        <v>0.42</v>
      </c>
      <c r="H6" s="11">
        <f t="shared" si="0"/>
        <v>8.4000000000000005E-2</v>
      </c>
      <c r="I6" s="11">
        <f t="shared" si="1"/>
        <v>0.504</v>
      </c>
      <c r="J6" s="198">
        <v>75</v>
      </c>
      <c r="K6" s="123"/>
    </row>
    <row r="7" spans="1:11" s="22" customFormat="1" ht="13.5" customHeight="1" x14ac:dyDescent="0.3">
      <c r="A7" s="13" t="s">
        <v>25</v>
      </c>
      <c r="B7" s="23"/>
      <c r="C7" s="149"/>
      <c r="D7" s="24" t="s">
        <v>26</v>
      </c>
      <c r="E7" s="204">
        <v>150</v>
      </c>
      <c r="F7" s="195" t="s">
        <v>24</v>
      </c>
      <c r="G7" s="21">
        <v>0.42</v>
      </c>
      <c r="H7" s="11">
        <f>G7*0.2</f>
        <v>8.4000000000000005E-2</v>
      </c>
      <c r="I7" s="11">
        <f>G7*1.2</f>
        <v>0.504</v>
      </c>
      <c r="J7" s="198">
        <v>150</v>
      </c>
      <c r="K7" s="123"/>
    </row>
    <row r="8" spans="1:11" s="22" customFormat="1" ht="13.5" customHeight="1" x14ac:dyDescent="0.3">
      <c r="A8" s="13" t="s">
        <v>27</v>
      </c>
      <c r="B8" s="23"/>
      <c r="C8" s="149"/>
      <c r="D8" s="24" t="s">
        <v>28</v>
      </c>
      <c r="E8" s="204">
        <v>1</v>
      </c>
      <c r="F8" s="195" t="s">
        <v>29</v>
      </c>
      <c r="G8" s="21">
        <v>8.33</v>
      </c>
      <c r="H8" s="26">
        <f>G8*0.2</f>
        <v>1.6660000000000001</v>
      </c>
      <c r="I8" s="26">
        <f>G8*1.2</f>
        <v>9.9960000000000004</v>
      </c>
      <c r="J8" s="198">
        <v>1</v>
      </c>
      <c r="K8" s="123"/>
    </row>
    <row r="9" spans="1:11" s="22" customFormat="1" ht="13.5" customHeight="1" x14ac:dyDescent="0.3">
      <c r="A9" s="13" t="s">
        <v>30</v>
      </c>
      <c r="B9" s="27"/>
      <c r="C9" s="149"/>
      <c r="D9" s="27" t="s">
        <v>31</v>
      </c>
      <c r="E9" s="204">
        <v>0</v>
      </c>
      <c r="F9" s="195" t="s">
        <v>29</v>
      </c>
      <c r="G9" s="194">
        <v>3.33</v>
      </c>
      <c r="H9" s="29">
        <f>G9*0.2</f>
        <v>0.66600000000000004</v>
      </c>
      <c r="I9" s="29">
        <f>G9*1.2</f>
        <v>3.996</v>
      </c>
      <c r="J9" s="198">
        <v>0</v>
      </c>
      <c r="K9" s="123"/>
    </row>
    <row r="10" spans="1:11" ht="17.7" customHeight="1" thickBot="1" x14ac:dyDescent="0.35">
      <c r="A10" s="30"/>
      <c r="B10" s="30"/>
      <c r="D10" s="31"/>
      <c r="E10" s="198"/>
      <c r="F10" s="2"/>
      <c r="G10" s="32"/>
      <c r="H10" s="32"/>
      <c r="I10" s="84"/>
      <c r="J10" s="198">
        <v>0</v>
      </c>
    </row>
    <row r="11" spans="1:11" ht="30.3" customHeight="1" thickBot="1" x14ac:dyDescent="0.35">
      <c r="A11" s="6" t="s">
        <v>3</v>
      </c>
      <c r="B11" s="6" t="s">
        <v>32</v>
      </c>
      <c r="C11" s="148"/>
      <c r="D11" s="6" t="s">
        <v>33</v>
      </c>
      <c r="E11" s="320" t="s">
        <v>230</v>
      </c>
      <c r="F11" s="321"/>
      <c r="G11" s="7" t="s">
        <v>6</v>
      </c>
      <c r="H11" s="8" t="s">
        <v>7</v>
      </c>
      <c r="I11" s="86" t="s">
        <v>8</v>
      </c>
      <c r="J11" s="198">
        <v>0</v>
      </c>
    </row>
    <row r="12" spans="1:11" s="22" customFormat="1" ht="13.5" customHeight="1" x14ac:dyDescent="0.3">
      <c r="A12" s="33" t="s">
        <v>16</v>
      </c>
      <c r="B12" s="34" t="s">
        <v>34</v>
      </c>
      <c r="C12" s="151"/>
      <c r="D12" s="35" t="s">
        <v>35</v>
      </c>
      <c r="E12" s="205">
        <v>1</v>
      </c>
      <c r="F12" s="201" t="s">
        <v>29</v>
      </c>
      <c r="G12" s="37">
        <v>9.58</v>
      </c>
      <c r="H12" s="38">
        <f>G12*0.02</f>
        <v>0.19159999999999999</v>
      </c>
      <c r="I12" s="38">
        <f>G12*1.2</f>
        <v>11.496</v>
      </c>
      <c r="J12" s="131">
        <v>1</v>
      </c>
      <c r="K12" s="123"/>
    </row>
    <row r="13" spans="1:11" s="22" customFormat="1" ht="13.5" customHeight="1" x14ac:dyDescent="0.3">
      <c r="A13" s="33" t="s">
        <v>36</v>
      </c>
      <c r="B13" s="10"/>
      <c r="C13" s="152"/>
      <c r="D13" s="39" t="s">
        <v>37</v>
      </c>
      <c r="E13" s="206">
        <v>0</v>
      </c>
      <c r="F13" s="10" t="s">
        <v>38</v>
      </c>
      <c r="G13" s="28">
        <v>161.66999999999999</v>
      </c>
      <c r="H13" s="29">
        <f>G13*0.02</f>
        <v>3.2333999999999996</v>
      </c>
      <c r="I13" s="29">
        <f>G13*1.2</f>
        <v>194.00399999999999</v>
      </c>
      <c r="J13" s="131">
        <v>0</v>
      </c>
      <c r="K13" s="123"/>
    </row>
    <row r="14" spans="1:11" s="22" customFormat="1" ht="13.5" customHeight="1" x14ac:dyDescent="0.3">
      <c r="A14" s="33" t="s">
        <v>39</v>
      </c>
      <c r="B14" s="10"/>
      <c r="C14" s="152" t="s">
        <v>40</v>
      </c>
      <c r="D14" s="39" t="s">
        <v>41</v>
      </c>
      <c r="E14" s="206">
        <v>2</v>
      </c>
      <c r="F14" s="10" t="s">
        <v>29</v>
      </c>
      <c r="G14" s="28">
        <v>3.75</v>
      </c>
      <c r="H14" s="29">
        <f t="shared" ref="H14:H86" si="2">G14*0.02</f>
        <v>7.4999999999999997E-2</v>
      </c>
      <c r="I14" s="29">
        <f t="shared" ref="I14:I86" si="3">G14*1.2</f>
        <v>4.5</v>
      </c>
      <c r="J14" s="131">
        <v>2</v>
      </c>
      <c r="K14" s="123"/>
    </row>
    <row r="15" spans="1:11" s="22" customFormat="1" ht="13.5" customHeight="1" x14ac:dyDescent="0.3">
      <c r="A15" s="33" t="s">
        <v>42</v>
      </c>
      <c r="B15" s="41"/>
      <c r="C15" s="153" t="s">
        <v>43</v>
      </c>
      <c r="D15" s="9" t="s">
        <v>44</v>
      </c>
      <c r="E15" s="206">
        <v>2</v>
      </c>
      <c r="F15" s="10" t="s">
        <v>29</v>
      </c>
      <c r="G15" s="28">
        <v>1.85</v>
      </c>
      <c r="H15" s="29">
        <f t="shared" si="2"/>
        <v>3.7000000000000005E-2</v>
      </c>
      <c r="I15" s="118">
        <v>2.2999999999999998</v>
      </c>
      <c r="J15" s="131">
        <v>2</v>
      </c>
      <c r="K15" s="123"/>
    </row>
    <row r="16" spans="1:11" s="22" customFormat="1" ht="13.5" customHeight="1" x14ac:dyDescent="0.3">
      <c r="A16" s="33" t="s">
        <v>45</v>
      </c>
      <c r="B16" s="41"/>
      <c r="C16" s="154"/>
      <c r="D16" s="9" t="s">
        <v>46</v>
      </c>
      <c r="E16" s="206">
        <v>0</v>
      </c>
      <c r="F16" s="10" t="s">
        <v>29</v>
      </c>
      <c r="G16" s="28">
        <v>15</v>
      </c>
      <c r="H16" s="29">
        <f t="shared" si="2"/>
        <v>0.3</v>
      </c>
      <c r="I16" s="29">
        <f t="shared" si="3"/>
        <v>18</v>
      </c>
      <c r="J16" s="131">
        <v>0</v>
      </c>
      <c r="K16" s="123"/>
    </row>
    <row r="17" spans="1:11" s="22" customFormat="1" ht="13.5" customHeight="1" x14ac:dyDescent="0.3">
      <c r="A17" s="33" t="s">
        <v>47</v>
      </c>
      <c r="B17" s="41"/>
      <c r="C17" s="154"/>
      <c r="D17" s="9" t="s">
        <v>48</v>
      </c>
      <c r="E17" s="206">
        <v>0</v>
      </c>
      <c r="F17" s="10" t="s">
        <v>29</v>
      </c>
      <c r="G17" s="43">
        <v>121.67</v>
      </c>
      <c r="H17" s="29">
        <f t="shared" si="2"/>
        <v>2.4334000000000002</v>
      </c>
      <c r="I17" s="29">
        <f t="shared" si="3"/>
        <v>146.00399999999999</v>
      </c>
      <c r="J17" s="131">
        <v>0</v>
      </c>
      <c r="K17" s="123"/>
    </row>
    <row r="18" spans="1:11" s="72" customFormat="1" ht="13.5" customHeight="1" x14ac:dyDescent="0.3">
      <c r="A18" s="74"/>
      <c r="B18" s="143"/>
      <c r="C18" s="152" t="s">
        <v>49</v>
      </c>
      <c r="D18" s="168" t="s">
        <v>50</v>
      </c>
      <c r="E18" s="199">
        <v>2</v>
      </c>
      <c r="F18" s="10" t="s">
        <v>29</v>
      </c>
      <c r="G18" s="78"/>
      <c r="H18" s="79"/>
      <c r="I18" s="79">
        <v>59</v>
      </c>
      <c r="J18" s="131">
        <v>2</v>
      </c>
      <c r="K18" s="180"/>
    </row>
    <row r="19" spans="1:11" s="22" customFormat="1" ht="13.5" customHeight="1" x14ac:dyDescent="0.3">
      <c r="A19" s="33" t="s">
        <v>51</v>
      </c>
      <c r="B19" s="10"/>
      <c r="C19" s="152" t="s">
        <v>52</v>
      </c>
      <c r="D19" s="39" t="s">
        <v>53</v>
      </c>
      <c r="E19" s="206">
        <v>1</v>
      </c>
      <c r="F19" s="10" t="s">
        <v>29</v>
      </c>
      <c r="G19" s="28">
        <v>84.17</v>
      </c>
      <c r="H19" s="29">
        <f t="shared" si="2"/>
        <v>1.6834</v>
      </c>
      <c r="I19" s="29">
        <f t="shared" si="3"/>
        <v>101.004</v>
      </c>
      <c r="J19" s="131">
        <v>1</v>
      </c>
      <c r="K19" s="123"/>
    </row>
    <row r="20" spans="1:11" s="22" customFormat="1" ht="13.5" customHeight="1" x14ac:dyDescent="0.3">
      <c r="A20" s="33" t="s">
        <v>54</v>
      </c>
      <c r="B20" s="44"/>
      <c r="C20" s="155"/>
      <c r="D20" s="9" t="s">
        <v>55</v>
      </c>
      <c r="E20" s="206">
        <v>0</v>
      </c>
      <c r="F20" s="10" t="s">
        <v>29</v>
      </c>
      <c r="G20" s="28">
        <v>185.42</v>
      </c>
      <c r="H20" s="29">
        <f>G21*0.02</f>
        <v>3.6750000000000003</v>
      </c>
      <c r="I20" s="29">
        <f>G21*1.2</f>
        <v>220.5</v>
      </c>
      <c r="J20" s="131">
        <v>0</v>
      </c>
      <c r="K20" s="123"/>
    </row>
    <row r="21" spans="1:11" s="22" customFormat="1" ht="13.5" customHeight="1" x14ac:dyDescent="0.3">
      <c r="A21" s="33" t="s">
        <v>56</v>
      </c>
      <c r="B21" s="44"/>
      <c r="C21" s="155"/>
      <c r="D21" s="9" t="s">
        <v>57</v>
      </c>
      <c r="E21" s="206">
        <v>0</v>
      </c>
      <c r="F21" s="10" t="s">
        <v>29</v>
      </c>
      <c r="G21" s="28">
        <v>183.75</v>
      </c>
      <c r="H21" s="29">
        <f>G22*0.02</f>
        <v>0.2666</v>
      </c>
      <c r="I21" s="29">
        <f>G22*1.2</f>
        <v>15.995999999999999</v>
      </c>
      <c r="J21" s="131">
        <v>0</v>
      </c>
      <c r="K21" s="123"/>
    </row>
    <row r="22" spans="1:11" s="22" customFormat="1" ht="13.5" customHeight="1" x14ac:dyDescent="0.3">
      <c r="A22" s="33" t="s">
        <v>58</v>
      </c>
      <c r="B22" s="44"/>
      <c r="C22" s="155" t="s">
        <v>59</v>
      </c>
      <c r="D22" s="9" t="s">
        <v>60</v>
      </c>
      <c r="E22" s="206">
        <v>5</v>
      </c>
      <c r="F22" s="10" t="s">
        <v>29</v>
      </c>
      <c r="G22" s="28">
        <v>13.33</v>
      </c>
      <c r="H22" s="29">
        <f t="shared" si="2"/>
        <v>0.2666</v>
      </c>
      <c r="I22" s="29">
        <f t="shared" si="3"/>
        <v>15.995999999999999</v>
      </c>
      <c r="J22" s="131">
        <v>5</v>
      </c>
      <c r="K22" s="123"/>
    </row>
    <row r="23" spans="1:11" s="22" customFormat="1" ht="13.5" customHeight="1" x14ac:dyDescent="0.3">
      <c r="A23" s="33" t="s">
        <v>61</v>
      </c>
      <c r="B23" s="44"/>
      <c r="C23" s="155" t="s">
        <v>62</v>
      </c>
      <c r="D23" s="9" t="s">
        <v>63</v>
      </c>
      <c r="E23" s="206">
        <v>5</v>
      </c>
      <c r="F23" s="10" t="s">
        <v>29</v>
      </c>
      <c r="G23" s="28">
        <v>11.67</v>
      </c>
      <c r="H23" s="29">
        <f t="shared" si="2"/>
        <v>0.2334</v>
      </c>
      <c r="I23" s="29">
        <f t="shared" si="3"/>
        <v>14.004</v>
      </c>
      <c r="J23" s="131">
        <v>5</v>
      </c>
      <c r="K23" s="123"/>
    </row>
    <row r="24" spans="1:11" s="22" customFormat="1" ht="13.5" customHeight="1" x14ac:dyDescent="0.3">
      <c r="A24" s="33" t="s">
        <v>64</v>
      </c>
      <c r="B24" s="44"/>
      <c r="C24" s="155"/>
      <c r="D24" s="9" t="s">
        <v>65</v>
      </c>
      <c r="E24" s="206">
        <v>0</v>
      </c>
      <c r="F24" s="10" t="s">
        <v>29</v>
      </c>
      <c r="G24" s="28">
        <v>3.08</v>
      </c>
      <c r="H24" s="29">
        <f t="shared" si="2"/>
        <v>6.1600000000000002E-2</v>
      </c>
      <c r="I24" s="29">
        <f t="shared" si="3"/>
        <v>3.6959999999999997</v>
      </c>
      <c r="J24" s="131">
        <v>0</v>
      </c>
      <c r="K24" s="123"/>
    </row>
    <row r="25" spans="1:11" s="22" customFormat="1" ht="13.5" customHeight="1" x14ac:dyDescent="0.3">
      <c r="A25" s="33" t="s">
        <v>66</v>
      </c>
      <c r="B25" s="44"/>
      <c r="C25" s="155"/>
      <c r="D25" s="9" t="s">
        <v>67</v>
      </c>
      <c r="E25" s="206">
        <v>0</v>
      </c>
      <c r="F25" s="10" t="s">
        <v>29</v>
      </c>
      <c r="G25" s="28">
        <v>12.17</v>
      </c>
      <c r="H25" s="29">
        <f t="shared" si="2"/>
        <v>0.24340000000000001</v>
      </c>
      <c r="I25" s="29">
        <f t="shared" si="3"/>
        <v>14.603999999999999</v>
      </c>
      <c r="J25" s="131">
        <v>0</v>
      </c>
      <c r="K25" s="123"/>
    </row>
    <row r="26" spans="1:11" s="22" customFormat="1" ht="13.5" customHeight="1" x14ac:dyDescent="0.3">
      <c r="A26" s="33" t="s">
        <v>68</v>
      </c>
      <c r="B26" s="44"/>
      <c r="C26" s="155"/>
      <c r="D26" s="9" t="s">
        <v>69</v>
      </c>
      <c r="E26" s="206">
        <v>0</v>
      </c>
      <c r="F26" s="10" t="s">
        <v>38</v>
      </c>
      <c r="G26" s="28">
        <v>69.33</v>
      </c>
      <c r="H26" s="29">
        <f t="shared" si="2"/>
        <v>1.3866000000000001</v>
      </c>
      <c r="I26" s="29">
        <f t="shared" si="3"/>
        <v>83.195999999999998</v>
      </c>
      <c r="J26" s="131">
        <v>0</v>
      </c>
      <c r="K26" s="123"/>
    </row>
    <row r="27" spans="1:11" s="22" customFormat="1" ht="13.5" customHeight="1" x14ac:dyDescent="0.3">
      <c r="A27" s="33" t="s">
        <v>70</v>
      </c>
      <c r="B27" s="44"/>
      <c r="C27" s="155"/>
      <c r="D27" s="9" t="s">
        <v>71</v>
      </c>
      <c r="E27" s="206">
        <v>0</v>
      </c>
      <c r="F27" s="10" t="s">
        <v>29</v>
      </c>
      <c r="G27" s="28">
        <v>12.17</v>
      </c>
      <c r="H27" s="29">
        <f t="shared" si="2"/>
        <v>0.24340000000000001</v>
      </c>
      <c r="I27" s="29">
        <f t="shared" si="3"/>
        <v>14.603999999999999</v>
      </c>
      <c r="J27" s="131">
        <v>0</v>
      </c>
      <c r="K27" s="123"/>
    </row>
    <row r="28" spans="1:11" s="22" customFormat="1" ht="13.5" customHeight="1" x14ac:dyDescent="0.3">
      <c r="A28" s="33" t="s">
        <v>72</v>
      </c>
      <c r="B28" s="44"/>
      <c r="C28" s="155" t="s">
        <v>73</v>
      </c>
      <c r="D28" s="9" t="s">
        <v>74</v>
      </c>
      <c r="E28" s="206">
        <v>1</v>
      </c>
      <c r="F28" s="10" t="s">
        <v>29</v>
      </c>
      <c r="G28" s="28">
        <v>40</v>
      </c>
      <c r="H28" s="29">
        <f t="shared" si="2"/>
        <v>0.8</v>
      </c>
      <c r="I28" s="29">
        <f t="shared" si="3"/>
        <v>48</v>
      </c>
      <c r="J28" s="131">
        <v>1</v>
      </c>
      <c r="K28" s="123"/>
    </row>
    <row r="29" spans="1:11" s="22" customFormat="1" ht="13.5" customHeight="1" x14ac:dyDescent="0.3">
      <c r="A29" s="33" t="s">
        <v>75</v>
      </c>
      <c r="B29" s="44"/>
      <c r="C29" s="155" t="s">
        <v>76</v>
      </c>
      <c r="D29" s="9" t="s">
        <v>77</v>
      </c>
      <c r="E29" s="206">
        <v>1</v>
      </c>
      <c r="F29" s="10" t="s">
        <v>29</v>
      </c>
      <c r="G29" s="28">
        <v>40</v>
      </c>
      <c r="H29" s="29">
        <f t="shared" si="2"/>
        <v>0.8</v>
      </c>
      <c r="I29" s="29">
        <f t="shared" si="3"/>
        <v>48</v>
      </c>
      <c r="J29" s="131">
        <v>1</v>
      </c>
      <c r="K29" s="123"/>
    </row>
    <row r="30" spans="1:11" s="72" customFormat="1" ht="13.5" customHeight="1" x14ac:dyDescent="0.3">
      <c r="A30" s="74"/>
      <c r="B30" s="107"/>
      <c r="C30" s="155" t="s">
        <v>78</v>
      </c>
      <c r="D30" s="119" t="s">
        <v>79</v>
      </c>
      <c r="E30" s="199">
        <v>1</v>
      </c>
      <c r="F30" s="10" t="s">
        <v>29</v>
      </c>
      <c r="G30" s="78"/>
      <c r="H30" s="79"/>
      <c r="I30" s="79">
        <v>65</v>
      </c>
      <c r="J30" s="131">
        <v>1</v>
      </c>
      <c r="K30" s="180"/>
    </row>
    <row r="31" spans="1:11" s="72" customFormat="1" ht="13.5" customHeight="1" x14ac:dyDescent="0.3">
      <c r="A31" s="74"/>
      <c r="B31" s="107"/>
      <c r="C31" s="155" t="s">
        <v>80</v>
      </c>
      <c r="D31" s="119" t="s">
        <v>81</v>
      </c>
      <c r="E31" s="199">
        <v>1</v>
      </c>
      <c r="F31" s="10" t="s">
        <v>29</v>
      </c>
      <c r="G31" s="78"/>
      <c r="H31" s="79"/>
      <c r="I31" s="79">
        <v>15</v>
      </c>
      <c r="J31" s="131">
        <v>1</v>
      </c>
      <c r="K31" s="180"/>
    </row>
    <row r="32" spans="1:11" s="72" customFormat="1" ht="13.5" customHeight="1" x14ac:dyDescent="0.3">
      <c r="A32" s="74"/>
      <c r="B32" s="107"/>
      <c r="C32" s="155"/>
      <c r="D32" s="119" t="s">
        <v>82</v>
      </c>
      <c r="E32" s="199">
        <v>1</v>
      </c>
      <c r="F32" s="10" t="s">
        <v>29</v>
      </c>
      <c r="G32" s="78"/>
      <c r="H32" s="79"/>
      <c r="I32" s="79">
        <v>40</v>
      </c>
      <c r="J32" s="131">
        <v>1</v>
      </c>
      <c r="K32" s="180"/>
    </row>
    <row r="33" spans="1:11" s="72" customFormat="1" ht="13.5" customHeight="1" x14ac:dyDescent="0.3">
      <c r="A33" s="74"/>
      <c r="B33" s="107"/>
      <c r="C33" s="155" t="s">
        <v>83</v>
      </c>
      <c r="D33" s="119" t="s">
        <v>84</v>
      </c>
      <c r="E33" s="199">
        <v>1</v>
      </c>
      <c r="F33" s="10" t="s">
        <v>29</v>
      </c>
      <c r="G33" s="78"/>
      <c r="H33" s="79"/>
      <c r="I33" s="79">
        <v>16.8</v>
      </c>
      <c r="J33" s="131">
        <v>1</v>
      </c>
      <c r="K33" s="180"/>
    </row>
    <row r="34" spans="1:11" s="72" customFormat="1" ht="13.5" customHeight="1" x14ac:dyDescent="0.3">
      <c r="A34" s="74"/>
      <c r="B34" s="107"/>
      <c r="D34" s="119" t="s">
        <v>85</v>
      </c>
      <c r="E34" s="199">
        <v>1</v>
      </c>
      <c r="F34" s="10" t="s">
        <v>29</v>
      </c>
      <c r="G34" s="78"/>
      <c r="H34" s="79"/>
      <c r="I34" s="79">
        <v>3.2</v>
      </c>
      <c r="J34" s="131">
        <v>1</v>
      </c>
      <c r="K34" s="180"/>
    </row>
    <row r="35" spans="1:11" s="72" customFormat="1" ht="13.5" customHeight="1" x14ac:dyDescent="0.3">
      <c r="A35" s="74"/>
      <c r="B35" s="107"/>
      <c r="C35" s="155" t="s">
        <v>86</v>
      </c>
      <c r="D35" s="119" t="s">
        <v>87</v>
      </c>
      <c r="E35" s="199">
        <v>1</v>
      </c>
      <c r="F35" s="10" t="s">
        <v>29</v>
      </c>
      <c r="G35" s="78"/>
      <c r="H35" s="79"/>
      <c r="I35" s="79">
        <v>150</v>
      </c>
      <c r="J35" s="131">
        <v>1</v>
      </c>
      <c r="K35" s="180"/>
    </row>
    <row r="36" spans="1:11" s="72" customFormat="1" ht="13.5" customHeight="1" x14ac:dyDescent="0.3">
      <c r="A36" s="74"/>
      <c r="B36" s="107"/>
      <c r="C36" s="72" t="s">
        <v>88</v>
      </c>
      <c r="D36" s="119" t="s">
        <v>89</v>
      </c>
      <c r="E36" s="199">
        <v>2</v>
      </c>
      <c r="F36" s="10" t="s">
        <v>29</v>
      </c>
      <c r="G36" s="78"/>
      <c r="H36" s="79"/>
      <c r="I36" s="79">
        <v>3</v>
      </c>
      <c r="J36" s="131">
        <v>2</v>
      </c>
      <c r="K36" s="180"/>
    </row>
    <row r="37" spans="1:11" s="72" customFormat="1" ht="13.5" customHeight="1" x14ac:dyDescent="0.3">
      <c r="A37" s="74"/>
      <c r="B37" s="107"/>
      <c r="C37" s="155" t="s">
        <v>90</v>
      </c>
      <c r="D37" s="119" t="s">
        <v>91</v>
      </c>
      <c r="E37" s="199">
        <v>8</v>
      </c>
      <c r="F37" s="10" t="s">
        <v>29</v>
      </c>
      <c r="G37" s="78"/>
      <c r="H37" s="79"/>
      <c r="I37" s="79">
        <v>3.5</v>
      </c>
      <c r="J37" s="131">
        <v>8</v>
      </c>
      <c r="K37" s="180"/>
    </row>
    <row r="38" spans="1:11" s="72" customFormat="1" ht="13.5" customHeight="1" x14ac:dyDescent="0.3">
      <c r="A38" s="74"/>
      <c r="B38" s="107"/>
      <c r="C38" s="106" t="s">
        <v>92</v>
      </c>
      <c r="D38" s="119" t="s">
        <v>93</v>
      </c>
      <c r="E38" s="199">
        <v>2</v>
      </c>
      <c r="F38" s="10" t="s">
        <v>29</v>
      </c>
      <c r="G38" s="78"/>
      <c r="H38" s="79"/>
      <c r="I38" s="79">
        <v>29.5</v>
      </c>
      <c r="J38" s="131">
        <v>2</v>
      </c>
      <c r="K38" s="180"/>
    </row>
    <row r="39" spans="1:11" s="72" customFormat="1" ht="13.5" customHeight="1" x14ac:dyDescent="0.3">
      <c r="A39" s="74"/>
      <c r="B39" s="107"/>
      <c r="C39" s="106" t="s">
        <v>94</v>
      </c>
      <c r="D39" s="119" t="s">
        <v>95</v>
      </c>
      <c r="E39" s="199">
        <v>1</v>
      </c>
      <c r="F39" s="10" t="s">
        <v>29</v>
      </c>
      <c r="G39" s="78"/>
      <c r="H39" s="79"/>
      <c r="I39" s="79">
        <v>112</v>
      </c>
      <c r="J39" s="131">
        <v>1</v>
      </c>
      <c r="K39" s="180"/>
    </row>
    <row r="40" spans="1:11" s="72" customFormat="1" ht="13.5" customHeight="1" x14ac:dyDescent="0.3">
      <c r="A40" s="74"/>
      <c r="B40" s="107"/>
      <c r="C40" s="106" t="s">
        <v>96</v>
      </c>
      <c r="D40" s="119" t="s">
        <v>97</v>
      </c>
      <c r="E40" s="199">
        <v>1</v>
      </c>
      <c r="F40" s="10" t="s">
        <v>29</v>
      </c>
      <c r="G40" s="78"/>
      <c r="H40" s="79"/>
      <c r="I40" s="79">
        <v>162</v>
      </c>
      <c r="J40" s="131">
        <v>1</v>
      </c>
      <c r="K40" s="180"/>
    </row>
    <row r="41" spans="1:11" s="72" customFormat="1" ht="13.5" customHeight="1" x14ac:dyDescent="0.3">
      <c r="A41" s="74"/>
      <c r="B41" s="107"/>
      <c r="C41" s="106" t="s">
        <v>98</v>
      </c>
      <c r="D41" s="119" t="s">
        <v>99</v>
      </c>
      <c r="E41" s="199">
        <v>1</v>
      </c>
      <c r="F41" s="10" t="s">
        <v>29</v>
      </c>
      <c r="G41" s="78"/>
      <c r="H41" s="79"/>
      <c r="I41" s="79">
        <v>32.200000000000003</v>
      </c>
      <c r="J41" s="131">
        <v>1</v>
      </c>
      <c r="K41" s="180"/>
    </row>
    <row r="42" spans="1:11" s="67" customFormat="1" ht="13.5" customHeight="1" x14ac:dyDescent="0.3">
      <c r="A42" s="33" t="s">
        <v>100</v>
      </c>
      <c r="B42" s="62" t="s">
        <v>101</v>
      </c>
      <c r="C42" s="156"/>
      <c r="D42" s="63" t="s">
        <v>102</v>
      </c>
      <c r="E42" s="206">
        <v>0</v>
      </c>
      <c r="F42" s="10" t="s">
        <v>29</v>
      </c>
      <c r="G42" s="65">
        <v>2.5</v>
      </c>
      <c r="H42" s="66">
        <f t="shared" si="2"/>
        <v>0.05</v>
      </c>
      <c r="I42" s="66">
        <f t="shared" si="3"/>
        <v>3</v>
      </c>
      <c r="J42" s="131">
        <v>0</v>
      </c>
      <c r="K42" s="181"/>
    </row>
    <row r="43" spans="1:11" s="93" customFormat="1" ht="13.5" customHeight="1" x14ac:dyDescent="0.3">
      <c r="A43" s="74"/>
      <c r="B43" s="88"/>
      <c r="C43" s="157" t="s">
        <v>103</v>
      </c>
      <c r="D43" s="89" t="s">
        <v>104</v>
      </c>
      <c r="E43" s="199">
        <v>1</v>
      </c>
      <c r="F43" s="10"/>
      <c r="G43" s="91"/>
      <c r="H43" s="92"/>
      <c r="I43" s="92">
        <v>4</v>
      </c>
      <c r="J43" s="131">
        <v>1</v>
      </c>
      <c r="K43" s="182"/>
    </row>
    <row r="44" spans="1:11" s="93" customFormat="1" ht="13.5" customHeight="1" x14ac:dyDescent="0.3">
      <c r="A44" s="74"/>
      <c r="B44" s="88"/>
      <c r="C44" s="157" t="s">
        <v>105</v>
      </c>
      <c r="D44" s="89" t="s">
        <v>106</v>
      </c>
      <c r="E44" s="199">
        <v>1</v>
      </c>
      <c r="F44" s="10" t="s">
        <v>29</v>
      </c>
      <c r="G44" s="91"/>
      <c r="H44" s="92"/>
      <c r="I44" s="92">
        <v>6.4</v>
      </c>
      <c r="J44" s="131">
        <v>1</v>
      </c>
      <c r="K44" s="182"/>
    </row>
    <row r="45" spans="1:11" s="93" customFormat="1" ht="13.5" customHeight="1" x14ac:dyDescent="0.3">
      <c r="A45" s="74"/>
      <c r="B45" s="88"/>
      <c r="C45" s="157" t="s">
        <v>107</v>
      </c>
      <c r="D45" s="89" t="s">
        <v>108</v>
      </c>
      <c r="E45" s="199">
        <v>1</v>
      </c>
      <c r="F45" s="10" t="s">
        <v>29</v>
      </c>
      <c r="G45" s="91"/>
      <c r="H45" s="92"/>
      <c r="I45" s="92">
        <v>9.6999999999999993</v>
      </c>
      <c r="J45" s="131">
        <v>1</v>
      </c>
      <c r="K45" s="182"/>
    </row>
    <row r="46" spans="1:11" s="93" customFormat="1" ht="13.5" customHeight="1" x14ac:dyDescent="0.3">
      <c r="A46" s="74"/>
      <c r="B46" s="88"/>
      <c r="C46" s="157" t="s">
        <v>109</v>
      </c>
      <c r="D46" s="89" t="s">
        <v>110</v>
      </c>
      <c r="E46" s="199">
        <v>1</v>
      </c>
      <c r="F46" s="10" t="s">
        <v>29</v>
      </c>
      <c r="G46" s="91"/>
      <c r="H46" s="92"/>
      <c r="I46" s="92">
        <v>179.91</v>
      </c>
      <c r="J46" s="131">
        <v>1</v>
      </c>
      <c r="K46" s="182"/>
    </row>
    <row r="47" spans="1:11" s="22" customFormat="1" ht="13.5" customHeight="1" x14ac:dyDescent="0.3">
      <c r="A47" s="33" t="s">
        <v>111</v>
      </c>
      <c r="B47" s="42"/>
      <c r="C47" s="158"/>
      <c r="D47" s="39" t="s">
        <v>112</v>
      </c>
      <c r="E47" s="206">
        <v>0</v>
      </c>
      <c r="F47" s="10" t="s">
        <v>29</v>
      </c>
      <c r="G47" s="28">
        <v>32.5</v>
      </c>
      <c r="H47" s="29">
        <f t="shared" si="2"/>
        <v>0.65</v>
      </c>
      <c r="I47" s="29">
        <f t="shared" si="3"/>
        <v>39</v>
      </c>
      <c r="J47" s="131">
        <v>0</v>
      </c>
      <c r="K47" s="123"/>
    </row>
    <row r="48" spans="1:11" s="22" customFormat="1" ht="13.5" customHeight="1" x14ac:dyDescent="0.3">
      <c r="A48" s="33" t="s">
        <v>113</v>
      </c>
      <c r="B48" s="10"/>
      <c r="C48" s="152"/>
      <c r="D48" s="39" t="s">
        <v>114</v>
      </c>
      <c r="E48" s="206">
        <v>0</v>
      </c>
      <c r="F48" s="10" t="s">
        <v>29</v>
      </c>
      <c r="G48" s="28">
        <v>32.5</v>
      </c>
      <c r="H48" s="29">
        <f t="shared" si="2"/>
        <v>0.65</v>
      </c>
      <c r="I48" s="29">
        <f t="shared" si="3"/>
        <v>39</v>
      </c>
      <c r="J48" s="131">
        <v>0</v>
      </c>
      <c r="K48" s="123"/>
    </row>
    <row r="49" spans="1:11" s="22" customFormat="1" ht="13.5" customHeight="1" x14ac:dyDescent="0.3">
      <c r="A49" s="33" t="s">
        <v>115</v>
      </c>
      <c r="B49" s="10"/>
      <c r="C49" s="152"/>
      <c r="D49" s="45" t="s">
        <v>116</v>
      </c>
      <c r="E49" s="206">
        <v>0</v>
      </c>
      <c r="F49" s="10" t="s">
        <v>29</v>
      </c>
      <c r="G49" s="28">
        <v>21.5</v>
      </c>
      <c r="H49" s="29">
        <f t="shared" si="2"/>
        <v>0.43</v>
      </c>
      <c r="I49" s="29">
        <f t="shared" si="3"/>
        <v>25.8</v>
      </c>
      <c r="J49" s="131">
        <v>0</v>
      </c>
      <c r="K49" s="123"/>
    </row>
    <row r="50" spans="1:11" x14ac:dyDescent="0.3">
      <c r="A50" s="33" t="s">
        <v>117</v>
      </c>
      <c r="B50" s="41" t="s">
        <v>118</v>
      </c>
      <c r="C50" s="150" t="s">
        <v>119</v>
      </c>
      <c r="D50" s="9" t="s">
        <v>35</v>
      </c>
      <c r="E50" s="206">
        <v>3</v>
      </c>
      <c r="F50" s="10" t="s">
        <v>29</v>
      </c>
      <c r="G50" s="28">
        <v>10</v>
      </c>
      <c r="H50" s="29">
        <f t="shared" si="2"/>
        <v>0.2</v>
      </c>
      <c r="I50" s="29">
        <f t="shared" si="3"/>
        <v>12</v>
      </c>
      <c r="J50" s="131">
        <v>3</v>
      </c>
    </row>
    <row r="51" spans="1:11" s="70" customFormat="1" x14ac:dyDescent="0.3">
      <c r="A51" s="74"/>
      <c r="B51" s="143"/>
      <c r="C51" s="150" t="s">
        <v>120</v>
      </c>
      <c r="D51" s="119" t="s">
        <v>121</v>
      </c>
      <c r="E51" s="199">
        <v>2</v>
      </c>
      <c r="F51" s="10"/>
      <c r="G51" s="78"/>
      <c r="H51" s="79"/>
      <c r="I51" s="79">
        <v>25</v>
      </c>
      <c r="J51" s="131">
        <v>2</v>
      </c>
      <c r="K51" s="73"/>
    </row>
    <row r="52" spans="1:11" x14ac:dyDescent="0.3">
      <c r="A52" s="33" t="s">
        <v>122</v>
      </c>
      <c r="B52" s="46"/>
      <c r="C52" s="159" t="s">
        <v>123</v>
      </c>
      <c r="D52" s="9" t="s">
        <v>124</v>
      </c>
      <c r="E52" s="206">
        <v>1</v>
      </c>
      <c r="F52" s="10" t="s">
        <v>29</v>
      </c>
      <c r="G52" s="28">
        <v>41.67</v>
      </c>
      <c r="H52" s="29">
        <f t="shared" si="2"/>
        <v>0.83340000000000003</v>
      </c>
      <c r="I52" s="29">
        <f t="shared" si="3"/>
        <v>50.003999999999998</v>
      </c>
      <c r="J52" s="131">
        <v>1</v>
      </c>
    </row>
    <row r="53" spans="1:11" x14ac:dyDescent="0.3">
      <c r="A53" s="33" t="s">
        <v>125</v>
      </c>
      <c r="B53" s="46"/>
      <c r="C53" s="159" t="s">
        <v>126</v>
      </c>
      <c r="D53" s="9" t="s">
        <v>127</v>
      </c>
      <c r="E53" s="206">
        <v>1</v>
      </c>
      <c r="F53" s="10" t="s">
        <v>29</v>
      </c>
      <c r="G53" s="28">
        <v>41.67</v>
      </c>
      <c r="H53" s="29">
        <f t="shared" si="2"/>
        <v>0.83340000000000003</v>
      </c>
      <c r="I53" s="29">
        <f t="shared" si="3"/>
        <v>50.003999999999998</v>
      </c>
      <c r="J53" s="131">
        <v>1</v>
      </c>
    </row>
    <row r="54" spans="1:11" x14ac:dyDescent="0.3">
      <c r="A54" s="33" t="s">
        <v>128</v>
      </c>
      <c r="B54" s="42"/>
      <c r="C54" s="154" t="s">
        <v>129</v>
      </c>
      <c r="D54" s="9" t="s">
        <v>130</v>
      </c>
      <c r="E54" s="206">
        <v>102</v>
      </c>
      <c r="F54" s="10" t="s">
        <v>29</v>
      </c>
      <c r="G54" s="28">
        <v>1.25</v>
      </c>
      <c r="H54" s="29">
        <f t="shared" si="2"/>
        <v>2.5000000000000001E-2</v>
      </c>
      <c r="I54" s="29">
        <f t="shared" si="3"/>
        <v>1.5</v>
      </c>
      <c r="J54" s="131">
        <v>102</v>
      </c>
    </row>
    <row r="55" spans="1:11" x14ac:dyDescent="0.3">
      <c r="A55" s="33" t="s">
        <v>131</v>
      </c>
      <c r="B55" s="42"/>
      <c r="C55" s="159" t="s">
        <v>132</v>
      </c>
      <c r="D55" s="9" t="s">
        <v>37</v>
      </c>
      <c r="E55" s="206">
        <v>1</v>
      </c>
      <c r="F55" s="10" t="s">
        <v>29</v>
      </c>
      <c r="G55" s="28">
        <v>161.66999999999999</v>
      </c>
      <c r="H55" s="29">
        <f t="shared" si="2"/>
        <v>3.2333999999999996</v>
      </c>
      <c r="I55" s="79">
        <v>200</v>
      </c>
      <c r="J55" s="131">
        <v>1</v>
      </c>
    </row>
    <row r="56" spans="1:11" x14ac:dyDescent="0.3">
      <c r="A56" s="33" t="s">
        <v>133</v>
      </c>
      <c r="B56" s="141"/>
      <c r="C56" s="160"/>
      <c r="D56" s="9" t="s">
        <v>134</v>
      </c>
      <c r="E56" s="206">
        <v>1</v>
      </c>
      <c r="F56" s="10" t="s">
        <v>38</v>
      </c>
      <c r="G56" s="28">
        <v>70.33</v>
      </c>
      <c r="H56" s="29">
        <f t="shared" si="2"/>
        <v>1.4066000000000001</v>
      </c>
      <c r="I56" s="29">
        <f t="shared" si="3"/>
        <v>84.396000000000001</v>
      </c>
      <c r="J56" s="131">
        <v>1</v>
      </c>
    </row>
    <row r="57" spans="1:11" s="70" customFormat="1" x14ac:dyDescent="0.3">
      <c r="A57" s="74"/>
      <c r="B57" s="142"/>
      <c r="C57" s="160" t="s">
        <v>135</v>
      </c>
      <c r="D57" s="119" t="s">
        <v>136</v>
      </c>
      <c r="E57" s="199">
        <v>2</v>
      </c>
      <c r="F57" s="10" t="s">
        <v>29</v>
      </c>
      <c r="G57" s="78"/>
      <c r="H57" s="79"/>
      <c r="I57" s="79">
        <v>158</v>
      </c>
      <c r="J57" s="131">
        <v>2</v>
      </c>
      <c r="K57" s="73"/>
    </row>
    <row r="58" spans="1:11" s="70" customFormat="1" x14ac:dyDescent="0.3">
      <c r="A58" s="74"/>
      <c r="B58" s="142"/>
      <c r="C58" s="160" t="s">
        <v>137</v>
      </c>
      <c r="D58" s="119" t="s">
        <v>138</v>
      </c>
      <c r="E58" s="199">
        <v>2</v>
      </c>
      <c r="F58" s="10" t="s">
        <v>29</v>
      </c>
      <c r="G58" s="78"/>
      <c r="H58" s="79"/>
      <c r="I58" s="79">
        <v>160.69999999999999</v>
      </c>
      <c r="J58" s="131">
        <v>2</v>
      </c>
      <c r="K58" s="73"/>
    </row>
    <row r="59" spans="1:11" s="70" customFormat="1" x14ac:dyDescent="0.3">
      <c r="A59" s="74"/>
      <c r="B59" s="142"/>
      <c r="C59" s="160" t="s">
        <v>139</v>
      </c>
      <c r="D59" s="119" t="s">
        <v>140</v>
      </c>
      <c r="E59" s="199">
        <v>8</v>
      </c>
      <c r="F59" s="10" t="s">
        <v>29</v>
      </c>
      <c r="G59" s="78"/>
      <c r="H59" s="79"/>
      <c r="I59" s="79">
        <v>4.5</v>
      </c>
      <c r="J59" s="131">
        <v>8</v>
      </c>
      <c r="K59" s="73"/>
    </row>
    <row r="60" spans="1:11" s="70" customFormat="1" x14ac:dyDescent="0.3">
      <c r="A60" s="74"/>
      <c r="B60" s="142"/>
      <c r="C60" s="160" t="s">
        <v>141</v>
      </c>
      <c r="D60" s="119" t="s">
        <v>140</v>
      </c>
      <c r="E60" s="199">
        <v>4</v>
      </c>
      <c r="F60" s="10" t="s">
        <v>29</v>
      </c>
      <c r="G60" s="78"/>
      <c r="H60" s="79"/>
      <c r="I60" s="79">
        <v>5</v>
      </c>
      <c r="J60" s="131">
        <v>4</v>
      </c>
      <c r="K60" s="73"/>
    </row>
    <row r="61" spans="1:11" s="70" customFormat="1" x14ac:dyDescent="0.3">
      <c r="A61" s="74"/>
      <c r="B61" s="142"/>
      <c r="C61" s="160" t="s">
        <v>142</v>
      </c>
      <c r="D61" s="119" t="s">
        <v>143</v>
      </c>
      <c r="E61" s="199">
        <v>1</v>
      </c>
      <c r="F61" s="10" t="s">
        <v>29</v>
      </c>
      <c r="G61" s="78"/>
      <c r="H61" s="79"/>
      <c r="I61" s="79">
        <v>35</v>
      </c>
      <c r="J61" s="131">
        <v>1</v>
      </c>
      <c r="K61" s="73"/>
    </row>
    <row r="62" spans="1:11" s="70" customFormat="1" x14ac:dyDescent="0.3">
      <c r="A62" s="74"/>
      <c r="B62" s="83"/>
      <c r="C62" s="161" t="s">
        <v>144</v>
      </c>
      <c r="D62" s="119" t="s">
        <v>145</v>
      </c>
      <c r="E62" s="199">
        <v>1</v>
      </c>
      <c r="F62" s="10" t="s">
        <v>29</v>
      </c>
      <c r="G62" s="78"/>
      <c r="H62" s="79"/>
      <c r="I62" s="79">
        <v>945</v>
      </c>
      <c r="J62" s="131">
        <v>1</v>
      </c>
      <c r="K62" s="73"/>
    </row>
    <row r="63" spans="1:11" s="70" customFormat="1" x14ac:dyDescent="0.3">
      <c r="A63" s="74"/>
      <c r="B63" s="83"/>
      <c r="C63" s="161" t="s">
        <v>146</v>
      </c>
      <c r="D63" s="119" t="s">
        <v>147</v>
      </c>
      <c r="E63" s="199">
        <v>1</v>
      </c>
      <c r="F63" s="10" t="s">
        <v>29</v>
      </c>
      <c r="G63" s="78"/>
      <c r="H63" s="79"/>
      <c r="I63" s="79">
        <v>52.5</v>
      </c>
      <c r="J63" s="131">
        <v>1</v>
      </c>
      <c r="K63" s="73"/>
    </row>
    <row r="64" spans="1:11" s="70" customFormat="1" ht="13.5" customHeight="1" x14ac:dyDescent="0.3">
      <c r="A64" s="74"/>
      <c r="B64" s="83"/>
      <c r="C64" s="161" t="s">
        <v>148</v>
      </c>
      <c r="D64" s="119" t="s">
        <v>147</v>
      </c>
      <c r="E64" s="199">
        <v>1</v>
      </c>
      <c r="F64" s="10" t="s">
        <v>29</v>
      </c>
      <c r="G64" s="78"/>
      <c r="H64" s="79"/>
      <c r="I64" s="79">
        <v>42</v>
      </c>
      <c r="J64" s="131">
        <v>1</v>
      </c>
      <c r="K64" s="73"/>
    </row>
    <row r="65" spans="1:11" s="70" customFormat="1" x14ac:dyDescent="0.3">
      <c r="A65" s="74"/>
      <c r="B65" s="142"/>
      <c r="C65" s="160" t="s">
        <v>149</v>
      </c>
      <c r="D65" s="119" t="s">
        <v>150</v>
      </c>
      <c r="E65" s="199">
        <v>1</v>
      </c>
      <c r="F65" s="10" t="s">
        <v>29</v>
      </c>
      <c r="G65" s="78"/>
      <c r="H65" s="79"/>
      <c r="I65" s="79">
        <v>213</v>
      </c>
      <c r="J65" s="131">
        <v>1</v>
      </c>
      <c r="K65" s="73"/>
    </row>
    <row r="66" spans="1:11" s="70" customFormat="1" x14ac:dyDescent="0.3">
      <c r="A66" s="74"/>
      <c r="B66" s="142"/>
      <c r="C66" s="160" t="s">
        <v>151</v>
      </c>
      <c r="D66" s="119" t="s">
        <v>152</v>
      </c>
      <c r="E66" s="199">
        <v>1</v>
      </c>
      <c r="F66" s="10" t="s">
        <v>29</v>
      </c>
      <c r="G66" s="78"/>
      <c r="H66" s="79"/>
      <c r="I66" s="79">
        <v>230</v>
      </c>
      <c r="J66" s="131">
        <v>1</v>
      </c>
      <c r="K66" s="73"/>
    </row>
    <row r="67" spans="1:11" s="70" customFormat="1" x14ac:dyDescent="0.3">
      <c r="A67" s="74"/>
      <c r="B67" s="142"/>
      <c r="C67" s="160" t="s">
        <v>153</v>
      </c>
      <c r="D67" s="119" t="s">
        <v>140</v>
      </c>
      <c r="E67" s="199">
        <v>4</v>
      </c>
      <c r="F67" s="10" t="s">
        <v>29</v>
      </c>
      <c r="G67" s="78"/>
      <c r="H67" s="79"/>
      <c r="I67" s="79">
        <v>17.5</v>
      </c>
      <c r="J67" s="131">
        <v>4</v>
      </c>
      <c r="K67" s="73"/>
    </row>
    <row r="68" spans="1:11" s="70" customFormat="1" x14ac:dyDescent="0.3">
      <c r="A68" s="74"/>
      <c r="B68" s="142"/>
      <c r="C68" s="160" t="s">
        <v>154</v>
      </c>
      <c r="D68" s="119" t="s">
        <v>155</v>
      </c>
      <c r="E68" s="199">
        <v>1</v>
      </c>
      <c r="F68" s="10" t="s">
        <v>29</v>
      </c>
      <c r="G68" s="78"/>
      <c r="H68" s="79"/>
      <c r="I68" s="79">
        <v>530</v>
      </c>
      <c r="J68" s="131">
        <v>1</v>
      </c>
      <c r="K68" s="73"/>
    </row>
    <row r="69" spans="1:11" s="70" customFormat="1" x14ac:dyDescent="0.3">
      <c r="A69" s="74"/>
      <c r="B69" s="142"/>
      <c r="C69" s="160" t="s">
        <v>156</v>
      </c>
      <c r="D69" s="119" t="s">
        <v>157</v>
      </c>
      <c r="E69" s="199">
        <v>1</v>
      </c>
      <c r="F69" s="10" t="s">
        <v>29</v>
      </c>
      <c r="G69" s="78"/>
      <c r="H69" s="79"/>
      <c r="I69" s="79">
        <v>10.199999999999999</v>
      </c>
      <c r="J69" s="131">
        <v>1</v>
      </c>
      <c r="K69" s="73"/>
    </row>
    <row r="70" spans="1:11" s="70" customFormat="1" x14ac:dyDescent="0.3">
      <c r="A70" s="74"/>
      <c r="B70" s="142"/>
      <c r="C70" s="160" t="s">
        <v>158</v>
      </c>
      <c r="D70" s="119" t="s">
        <v>159</v>
      </c>
      <c r="E70" s="199">
        <v>1</v>
      </c>
      <c r="F70" s="10" t="s">
        <v>29</v>
      </c>
      <c r="G70" s="78"/>
      <c r="H70" s="79"/>
      <c r="I70" s="79">
        <v>14.3</v>
      </c>
      <c r="J70" s="131">
        <v>1</v>
      </c>
      <c r="K70" s="73"/>
    </row>
    <row r="71" spans="1:11" s="70" customFormat="1" x14ac:dyDescent="0.3">
      <c r="A71" s="74"/>
      <c r="B71" s="142"/>
      <c r="C71" s="160" t="s">
        <v>160</v>
      </c>
      <c r="D71" s="119" t="s">
        <v>161</v>
      </c>
      <c r="E71" s="199">
        <v>2</v>
      </c>
      <c r="F71" s="10" t="s">
        <v>29</v>
      </c>
      <c r="G71" s="78"/>
      <c r="H71" s="79"/>
      <c r="I71" s="79">
        <v>8.6999999999999993</v>
      </c>
      <c r="J71" s="131">
        <v>2</v>
      </c>
      <c r="K71" s="73"/>
    </row>
    <row r="72" spans="1:11" s="70" customFormat="1" x14ac:dyDescent="0.3">
      <c r="A72" s="74"/>
      <c r="B72" s="142"/>
      <c r="C72" s="160" t="s">
        <v>162</v>
      </c>
      <c r="D72" s="119" t="s">
        <v>163</v>
      </c>
      <c r="E72" s="199">
        <v>2</v>
      </c>
      <c r="F72" s="10" t="s">
        <v>29</v>
      </c>
      <c r="G72" s="78"/>
      <c r="H72" s="79"/>
      <c r="I72" s="79">
        <v>11.2</v>
      </c>
      <c r="J72" s="131">
        <v>2</v>
      </c>
      <c r="K72" s="73"/>
    </row>
    <row r="73" spans="1:11" s="70" customFormat="1" x14ac:dyDescent="0.3">
      <c r="A73" s="74"/>
      <c r="B73" s="142"/>
      <c r="C73" s="160" t="s">
        <v>164</v>
      </c>
      <c r="D73" s="119" t="s">
        <v>165</v>
      </c>
      <c r="E73" s="199">
        <v>2</v>
      </c>
      <c r="F73" s="10" t="s">
        <v>29</v>
      </c>
      <c r="G73" s="78"/>
      <c r="H73" s="79"/>
      <c r="I73" s="79">
        <v>17</v>
      </c>
      <c r="J73" s="131">
        <v>2</v>
      </c>
      <c r="K73" s="73"/>
    </row>
    <row r="74" spans="1:11" s="70" customFormat="1" x14ac:dyDescent="0.3">
      <c r="A74" s="74"/>
      <c r="B74" s="142"/>
      <c r="C74" s="160" t="s">
        <v>166</v>
      </c>
      <c r="D74" s="119" t="s">
        <v>167</v>
      </c>
      <c r="E74" s="199">
        <v>1</v>
      </c>
      <c r="F74" s="10" t="s">
        <v>29</v>
      </c>
      <c r="G74" s="78"/>
      <c r="H74" s="79"/>
      <c r="I74" s="79">
        <v>225</v>
      </c>
      <c r="J74" s="131">
        <v>1</v>
      </c>
      <c r="K74" s="73"/>
    </row>
    <row r="75" spans="1:11" s="70" customFormat="1" ht="13.65" customHeight="1" x14ac:dyDescent="0.3">
      <c r="A75" s="74"/>
      <c r="B75" s="142"/>
      <c r="C75" s="160" t="s">
        <v>168</v>
      </c>
      <c r="D75" s="119" t="s">
        <v>169</v>
      </c>
      <c r="E75" s="199">
        <v>1</v>
      </c>
      <c r="F75" s="10" t="s">
        <v>29</v>
      </c>
      <c r="G75" s="78"/>
      <c r="H75" s="79"/>
      <c r="I75" s="79">
        <v>225.5</v>
      </c>
      <c r="J75" s="131">
        <v>1</v>
      </c>
      <c r="K75" s="73"/>
    </row>
    <row r="76" spans="1:11" s="70" customFormat="1" ht="13.65" customHeight="1" x14ac:dyDescent="0.3">
      <c r="A76" s="74"/>
      <c r="B76" s="142"/>
      <c r="C76" s="160" t="s">
        <v>170</v>
      </c>
      <c r="D76" s="119" t="s">
        <v>171</v>
      </c>
      <c r="E76" s="199">
        <v>1</v>
      </c>
      <c r="F76" s="10" t="s">
        <v>29</v>
      </c>
      <c r="G76" s="78"/>
      <c r="H76" s="79"/>
      <c r="I76" s="79">
        <v>143.28</v>
      </c>
      <c r="J76" s="131">
        <v>1</v>
      </c>
      <c r="K76" s="73"/>
    </row>
    <row r="77" spans="1:11" s="70" customFormat="1" ht="13.65" customHeight="1" x14ac:dyDescent="0.3">
      <c r="A77" s="74"/>
      <c r="B77" s="142"/>
      <c r="C77" s="160" t="s">
        <v>172</v>
      </c>
      <c r="D77" s="119"/>
      <c r="E77" s="199">
        <v>0</v>
      </c>
      <c r="F77" s="10"/>
      <c r="G77" s="78"/>
      <c r="H77" s="79"/>
      <c r="I77" s="79"/>
      <c r="J77" s="131">
        <v>0</v>
      </c>
      <c r="K77" s="73"/>
    </row>
    <row r="78" spans="1:11" s="70" customFormat="1" ht="13.65" customHeight="1" x14ac:dyDescent="0.3">
      <c r="A78" s="74"/>
      <c r="B78" s="142"/>
      <c r="C78" s="160"/>
      <c r="D78" s="119"/>
      <c r="E78" s="199">
        <v>0</v>
      </c>
      <c r="F78" s="10"/>
      <c r="G78" s="78"/>
      <c r="H78" s="79"/>
      <c r="I78" s="79"/>
      <c r="J78" s="131">
        <v>0</v>
      </c>
      <c r="K78" s="73"/>
    </row>
    <row r="79" spans="1:11" x14ac:dyDescent="0.3">
      <c r="A79" s="33" t="s">
        <v>173</v>
      </c>
      <c r="B79" s="41" t="s">
        <v>174</v>
      </c>
      <c r="C79" s="154"/>
      <c r="D79" s="9" t="s">
        <v>175</v>
      </c>
      <c r="E79" s="206">
        <v>1</v>
      </c>
      <c r="F79" s="10" t="s">
        <v>29</v>
      </c>
      <c r="G79" s="28">
        <v>136.66999999999999</v>
      </c>
      <c r="H79" s="29">
        <f t="shared" si="2"/>
        <v>2.7333999999999996</v>
      </c>
      <c r="I79" s="29">
        <f t="shared" si="3"/>
        <v>164.00399999999999</v>
      </c>
      <c r="J79" s="131">
        <v>1</v>
      </c>
    </row>
    <row r="80" spans="1:11" x14ac:dyDescent="0.3">
      <c r="A80" s="33" t="s">
        <v>176</v>
      </c>
      <c r="B80" s="41"/>
      <c r="C80" s="149"/>
      <c r="D80" s="39" t="s">
        <v>177</v>
      </c>
      <c r="E80" s="206">
        <v>0</v>
      </c>
      <c r="F80" s="10" t="s">
        <v>29</v>
      </c>
      <c r="G80" s="28">
        <v>482.5</v>
      </c>
      <c r="H80" s="29">
        <f t="shared" si="2"/>
        <v>9.65</v>
      </c>
      <c r="I80" s="29">
        <f t="shared" si="3"/>
        <v>579</v>
      </c>
      <c r="J80" s="131">
        <v>0</v>
      </c>
    </row>
    <row r="81" spans="1:11" x14ac:dyDescent="0.3">
      <c r="A81" s="33" t="s">
        <v>178</v>
      </c>
      <c r="B81" s="41"/>
      <c r="C81" s="152"/>
      <c r="D81" s="39" t="s">
        <v>179</v>
      </c>
      <c r="E81" s="206">
        <v>0</v>
      </c>
      <c r="F81" s="10" t="s">
        <v>29</v>
      </c>
      <c r="G81" s="28">
        <v>76.67</v>
      </c>
      <c r="H81" s="29">
        <f t="shared" si="2"/>
        <v>1.5334000000000001</v>
      </c>
      <c r="I81" s="29">
        <f t="shared" si="3"/>
        <v>92.004000000000005</v>
      </c>
      <c r="J81" s="131">
        <v>0</v>
      </c>
    </row>
    <row r="82" spans="1:11" x14ac:dyDescent="0.3">
      <c r="A82" s="33" t="s">
        <v>180</v>
      </c>
      <c r="B82" s="41" t="s">
        <v>181</v>
      </c>
      <c r="C82" s="152"/>
      <c r="D82" s="193" t="s">
        <v>182</v>
      </c>
      <c r="E82" s="206">
        <v>0</v>
      </c>
      <c r="F82" s="10" t="s">
        <v>29</v>
      </c>
      <c r="G82" s="194">
        <v>2</v>
      </c>
      <c r="H82" s="29">
        <f>G82*0.02</f>
        <v>0.04</v>
      </c>
      <c r="I82" s="29">
        <f>G82*1.2</f>
        <v>2.4</v>
      </c>
      <c r="J82" s="131">
        <v>0</v>
      </c>
    </row>
    <row r="83" spans="1:11" x14ac:dyDescent="0.3">
      <c r="A83" s="33" t="s">
        <v>183</v>
      </c>
      <c r="B83" s="42"/>
      <c r="C83" s="162"/>
      <c r="D83" s="87" t="s">
        <v>184</v>
      </c>
      <c r="E83" s="206">
        <v>0</v>
      </c>
      <c r="F83" s="10" t="s">
        <v>29</v>
      </c>
      <c r="G83" s="28">
        <v>11.17</v>
      </c>
      <c r="H83" s="29">
        <f>G83*0.02</f>
        <v>0.22340000000000002</v>
      </c>
      <c r="I83" s="29">
        <f>G83*1.2</f>
        <v>13.404</v>
      </c>
      <c r="J83" s="131">
        <v>0</v>
      </c>
    </row>
    <row r="84" spans="1:11" x14ac:dyDescent="0.3">
      <c r="A84" s="33" t="s">
        <v>185</v>
      </c>
      <c r="B84" s="47"/>
      <c r="C84" s="163"/>
      <c r="D84" s="87" t="s">
        <v>81</v>
      </c>
      <c r="E84" s="206">
        <v>0</v>
      </c>
      <c r="F84" s="10" t="s">
        <v>29</v>
      </c>
      <c r="G84" s="28">
        <v>12.5</v>
      </c>
      <c r="H84" s="29">
        <f t="shared" si="2"/>
        <v>0.25</v>
      </c>
      <c r="I84" s="29">
        <f t="shared" si="3"/>
        <v>15</v>
      </c>
      <c r="J84" s="131">
        <v>0</v>
      </c>
    </row>
    <row r="85" spans="1:11" x14ac:dyDescent="0.3">
      <c r="A85" s="33" t="s">
        <v>186</v>
      </c>
      <c r="B85" s="47"/>
      <c r="C85" s="163"/>
      <c r="D85" s="61" t="s">
        <v>187</v>
      </c>
      <c r="E85" s="206">
        <v>0</v>
      </c>
      <c r="F85" s="10" t="s">
        <v>29</v>
      </c>
      <c r="G85" s="28">
        <v>30</v>
      </c>
      <c r="H85" s="29">
        <f t="shared" si="2"/>
        <v>0.6</v>
      </c>
      <c r="I85" s="29">
        <f t="shared" si="3"/>
        <v>36</v>
      </c>
      <c r="J85" s="131">
        <v>0</v>
      </c>
    </row>
    <row r="86" spans="1:11" x14ac:dyDescent="0.3">
      <c r="A86" s="33" t="s">
        <v>188</v>
      </c>
      <c r="B86" s="48" t="s">
        <v>189</v>
      </c>
      <c r="C86" s="150"/>
      <c r="D86" s="49" t="s">
        <v>190</v>
      </c>
      <c r="E86" s="206">
        <v>0</v>
      </c>
      <c r="F86" s="10" t="s">
        <v>29</v>
      </c>
      <c r="G86" s="28">
        <v>2.92</v>
      </c>
      <c r="H86" s="29">
        <f t="shared" si="2"/>
        <v>5.8400000000000001E-2</v>
      </c>
      <c r="I86" s="29">
        <f t="shared" si="3"/>
        <v>3.504</v>
      </c>
      <c r="J86" s="131">
        <v>0</v>
      </c>
    </row>
    <row r="87" spans="1:11" x14ac:dyDescent="0.3">
      <c r="A87" s="33" t="s">
        <v>191</v>
      </c>
      <c r="B87" s="48"/>
      <c r="C87" s="150" t="s">
        <v>192</v>
      </c>
      <c r="D87" s="49" t="s">
        <v>193</v>
      </c>
      <c r="E87" s="206">
        <v>1</v>
      </c>
      <c r="F87" s="10" t="s">
        <v>29</v>
      </c>
      <c r="G87" s="28">
        <v>50</v>
      </c>
      <c r="H87" s="29">
        <f t="shared" ref="H87:H94" si="4">G87*0.02</f>
        <v>1</v>
      </c>
      <c r="I87" s="29">
        <f t="shared" ref="I87:I94" si="5">G87*1.2</f>
        <v>60</v>
      </c>
      <c r="J87" s="131">
        <v>1</v>
      </c>
    </row>
    <row r="88" spans="1:11" s="70" customFormat="1" x14ac:dyDescent="0.3">
      <c r="A88" s="74"/>
      <c r="B88" s="75"/>
      <c r="C88" s="150" t="s">
        <v>194</v>
      </c>
      <c r="D88" s="76" t="s">
        <v>195</v>
      </c>
      <c r="E88" s="199">
        <v>2</v>
      </c>
      <c r="F88" s="10" t="s">
        <v>29</v>
      </c>
      <c r="G88" s="196"/>
      <c r="H88" s="79"/>
      <c r="I88" s="79">
        <v>42.9</v>
      </c>
      <c r="J88" s="131">
        <v>2</v>
      </c>
      <c r="K88" s="73"/>
    </row>
    <row r="89" spans="1:11" s="70" customFormat="1" x14ac:dyDescent="0.3">
      <c r="A89" s="74"/>
      <c r="B89" s="75"/>
      <c r="C89" s="150" t="s">
        <v>196</v>
      </c>
      <c r="D89" s="76" t="s">
        <v>197</v>
      </c>
      <c r="E89" s="199">
        <v>1</v>
      </c>
      <c r="F89" s="10" t="s">
        <v>29</v>
      </c>
      <c r="G89" s="78"/>
      <c r="H89" s="79"/>
      <c r="I89" s="79">
        <v>4.7</v>
      </c>
      <c r="J89" s="131">
        <v>1</v>
      </c>
      <c r="K89" s="73"/>
    </row>
    <row r="90" spans="1:11" s="70" customFormat="1" x14ac:dyDescent="0.3">
      <c r="A90" s="74"/>
      <c r="B90" s="75"/>
      <c r="C90" s="150" t="s">
        <v>198</v>
      </c>
      <c r="D90" s="76" t="s">
        <v>199</v>
      </c>
      <c r="E90" s="199">
        <v>1</v>
      </c>
      <c r="F90" s="10" t="s">
        <v>29</v>
      </c>
      <c r="G90" s="78"/>
      <c r="H90" s="79"/>
      <c r="I90" s="79">
        <v>14</v>
      </c>
      <c r="J90" s="131">
        <v>1</v>
      </c>
      <c r="K90" s="73"/>
    </row>
    <row r="91" spans="1:11" s="70" customFormat="1" x14ac:dyDescent="0.3">
      <c r="A91" s="74"/>
      <c r="B91" s="75"/>
      <c r="C91" s="150" t="s">
        <v>200</v>
      </c>
      <c r="D91" s="76" t="s">
        <v>201</v>
      </c>
      <c r="E91" s="199">
        <v>1</v>
      </c>
      <c r="F91" s="10" t="s">
        <v>29</v>
      </c>
      <c r="G91" s="78"/>
      <c r="H91" s="79"/>
      <c r="I91" s="79">
        <v>7</v>
      </c>
      <c r="J91" s="131">
        <v>1</v>
      </c>
      <c r="K91" s="73"/>
    </row>
    <row r="92" spans="1:11" s="70" customFormat="1" x14ac:dyDescent="0.3">
      <c r="A92" s="74"/>
      <c r="B92" s="75"/>
      <c r="C92" s="150" t="s">
        <v>202</v>
      </c>
      <c r="D92" s="76" t="s">
        <v>203</v>
      </c>
      <c r="E92" s="199">
        <v>1</v>
      </c>
      <c r="F92" s="10" t="s">
        <v>29</v>
      </c>
      <c r="G92" s="78"/>
      <c r="H92" s="79"/>
      <c r="I92" s="79">
        <v>9.8000000000000007</v>
      </c>
      <c r="J92" s="131">
        <v>1</v>
      </c>
      <c r="K92" s="73"/>
    </row>
    <row r="93" spans="1:11" s="70" customFormat="1" x14ac:dyDescent="0.3">
      <c r="A93" s="74"/>
      <c r="B93" s="75"/>
      <c r="C93" s="150" t="s">
        <v>204</v>
      </c>
      <c r="D93" s="76" t="s">
        <v>205</v>
      </c>
      <c r="E93" s="199">
        <v>1</v>
      </c>
      <c r="F93" s="10" t="s">
        <v>29</v>
      </c>
      <c r="G93" s="78"/>
      <c r="H93" s="79"/>
      <c r="I93" s="79">
        <v>10.6</v>
      </c>
      <c r="J93" s="131">
        <v>1</v>
      </c>
      <c r="K93" s="73"/>
    </row>
    <row r="94" spans="1:11" x14ac:dyDescent="0.3">
      <c r="A94" s="33" t="s">
        <v>206</v>
      </c>
      <c r="B94" s="48" t="s">
        <v>207</v>
      </c>
      <c r="C94" s="150"/>
      <c r="D94" s="49" t="s">
        <v>208</v>
      </c>
      <c r="E94" s="206">
        <v>0</v>
      </c>
      <c r="F94" s="10" t="s">
        <v>38</v>
      </c>
      <c r="G94" s="28">
        <v>202.5</v>
      </c>
      <c r="H94" s="29">
        <f t="shared" si="4"/>
        <v>4.05</v>
      </c>
      <c r="I94" s="29">
        <f t="shared" si="5"/>
        <v>243</v>
      </c>
      <c r="J94" s="131">
        <v>0</v>
      </c>
    </row>
    <row r="95" spans="1:11" s="70" customFormat="1" x14ac:dyDescent="0.3">
      <c r="A95" s="74"/>
      <c r="B95" s="75"/>
      <c r="C95" s="150" t="s">
        <v>209</v>
      </c>
      <c r="D95" s="76" t="s">
        <v>210</v>
      </c>
      <c r="E95" s="199">
        <v>1</v>
      </c>
      <c r="F95" s="10" t="s">
        <v>29</v>
      </c>
      <c r="G95" s="78"/>
      <c r="H95" s="79"/>
      <c r="I95" s="79">
        <v>27</v>
      </c>
      <c r="J95" s="131">
        <v>1</v>
      </c>
      <c r="K95" s="73"/>
    </row>
    <row r="96" spans="1:11" s="70" customFormat="1" x14ac:dyDescent="0.3">
      <c r="A96" s="74"/>
      <c r="B96" s="75"/>
      <c r="C96" s="178" t="s">
        <v>211</v>
      </c>
      <c r="D96" s="76" t="s">
        <v>212</v>
      </c>
      <c r="E96" s="199">
        <v>39</v>
      </c>
      <c r="F96" s="10" t="s">
        <v>38</v>
      </c>
      <c r="G96" s="78"/>
      <c r="H96" s="79"/>
      <c r="I96" s="79">
        <v>8.8000000000000007</v>
      </c>
      <c r="J96" s="131">
        <v>39</v>
      </c>
      <c r="K96" s="73"/>
    </row>
    <row r="97" spans="1:11" s="70" customFormat="1" x14ac:dyDescent="0.3">
      <c r="A97" s="74"/>
      <c r="B97" s="75" t="s">
        <v>213</v>
      </c>
      <c r="C97" s="150"/>
      <c r="D97" s="76" t="s">
        <v>214</v>
      </c>
      <c r="E97" s="199">
        <v>35</v>
      </c>
      <c r="F97" s="10" t="s">
        <v>29</v>
      </c>
      <c r="G97" s="78"/>
      <c r="H97" s="79"/>
      <c r="I97" s="79">
        <v>11</v>
      </c>
      <c r="J97" s="131">
        <v>35</v>
      </c>
      <c r="K97" s="73"/>
    </row>
    <row r="98" spans="1:11" s="70" customFormat="1" x14ac:dyDescent="0.3">
      <c r="A98" s="74"/>
      <c r="B98" s="75"/>
      <c r="C98" s="150" t="s">
        <v>215</v>
      </c>
      <c r="D98" s="76" t="s">
        <v>216</v>
      </c>
      <c r="E98" s="199">
        <v>1</v>
      </c>
      <c r="F98" s="10" t="s">
        <v>29</v>
      </c>
      <c r="G98" s="78"/>
      <c r="H98" s="79"/>
      <c r="I98" s="79">
        <v>26</v>
      </c>
      <c r="J98" s="131">
        <v>1</v>
      </c>
      <c r="K98" s="73"/>
    </row>
    <row r="99" spans="1:11" s="70" customFormat="1" x14ac:dyDescent="0.3">
      <c r="A99" s="74"/>
      <c r="B99" s="75"/>
      <c r="C99" s="150"/>
      <c r="D99" s="76"/>
      <c r="E99" s="199">
        <v>0</v>
      </c>
      <c r="F99" s="10"/>
      <c r="G99" s="78"/>
      <c r="H99" s="79"/>
      <c r="I99" s="79"/>
      <c r="J99" s="131">
        <v>0</v>
      </c>
      <c r="K99" s="73"/>
    </row>
    <row r="100" spans="1:11" s="70" customFormat="1" x14ac:dyDescent="0.3">
      <c r="A100" s="74"/>
      <c r="B100" s="75"/>
      <c r="C100" s="150"/>
      <c r="D100" s="76"/>
      <c r="E100" s="199">
        <v>0</v>
      </c>
      <c r="F100" s="10"/>
      <c r="G100" s="78"/>
      <c r="H100" s="79"/>
      <c r="I100" s="79"/>
      <c r="J100" s="131">
        <v>0</v>
      </c>
      <c r="K100" s="73"/>
    </row>
    <row r="101" spans="1:11" x14ac:dyDescent="0.3">
      <c r="A101" s="33"/>
      <c r="B101" s="48"/>
      <c r="C101" s="150"/>
      <c r="D101" s="49"/>
      <c r="E101" s="199">
        <v>0</v>
      </c>
      <c r="F101" s="10"/>
      <c r="G101" s="28"/>
      <c r="H101" s="29"/>
      <c r="I101" s="29"/>
      <c r="J101" s="131">
        <v>0</v>
      </c>
    </row>
    <row r="102" spans="1:11" x14ac:dyDescent="0.3">
      <c r="A102" s="172"/>
      <c r="B102" s="173"/>
      <c r="C102" s="174"/>
      <c r="D102" s="175"/>
      <c r="E102" s="199">
        <v>0</v>
      </c>
      <c r="F102" s="10"/>
      <c r="G102" s="96"/>
      <c r="H102" s="176"/>
      <c r="I102" s="176"/>
      <c r="J102" s="131">
        <v>0</v>
      </c>
    </row>
    <row r="103" spans="1:11" s="70" customFormat="1" x14ac:dyDescent="0.3">
      <c r="C103" s="164"/>
      <c r="D103" s="71"/>
      <c r="E103" s="199">
        <v>0</v>
      </c>
      <c r="F103" s="10"/>
      <c r="G103" s="73"/>
      <c r="J103" s="131">
        <v>0</v>
      </c>
      <c r="K103" s="73"/>
    </row>
    <row r="104" spans="1:11" s="70" customFormat="1" ht="15" thickBot="1" x14ac:dyDescent="0.35">
      <c r="C104" s="164"/>
      <c r="D104" s="71"/>
      <c r="E104" s="200">
        <v>0</v>
      </c>
      <c r="F104" s="47"/>
      <c r="G104" s="73"/>
      <c r="J104" s="131">
        <v>0</v>
      </c>
      <c r="K104" s="73"/>
    </row>
    <row r="105" spans="1:11" ht="15" thickBot="1" x14ac:dyDescent="0.35">
      <c r="A105" s="50"/>
      <c r="B105" s="51" t="s">
        <v>217</v>
      </c>
      <c r="C105" s="165"/>
      <c r="D105" s="52"/>
      <c r="E105" s="202">
        <v>0</v>
      </c>
      <c r="F105" s="203"/>
      <c r="G105" s="54"/>
      <c r="H105" s="55"/>
      <c r="I105" s="99"/>
      <c r="J105" s="131">
        <v>0</v>
      </c>
    </row>
    <row r="106" spans="1:11" x14ac:dyDescent="0.3">
      <c r="A106" s="33" t="s">
        <v>16</v>
      </c>
      <c r="B106" s="56"/>
      <c r="C106" s="150" t="s">
        <v>218</v>
      </c>
      <c r="D106" s="35" t="s">
        <v>219</v>
      </c>
      <c r="E106" s="205">
        <v>26</v>
      </c>
      <c r="F106" s="201" t="s">
        <v>220</v>
      </c>
      <c r="G106" s="197">
        <v>4</v>
      </c>
      <c r="H106" s="58">
        <f>G106*0.2</f>
        <v>0.8</v>
      </c>
      <c r="I106" s="100">
        <f>G106*1.2</f>
        <v>4.8</v>
      </c>
      <c r="J106" s="131">
        <v>26</v>
      </c>
    </row>
    <row r="107" spans="1:11" x14ac:dyDescent="0.3">
      <c r="A107" s="101" t="s">
        <v>20</v>
      </c>
      <c r="B107" s="59"/>
      <c r="C107" s="166"/>
      <c r="D107" s="9" t="s">
        <v>221</v>
      </c>
      <c r="E107" s="206">
        <v>0</v>
      </c>
      <c r="F107" s="10" t="s">
        <v>220</v>
      </c>
      <c r="G107" s="28">
        <v>5.5</v>
      </c>
      <c r="H107" s="29">
        <f>G107*0.2</f>
        <v>1.1000000000000001</v>
      </c>
      <c r="I107" s="102">
        <f>G107*1.2</f>
        <v>6.6</v>
      </c>
      <c r="J107" s="131">
        <v>0</v>
      </c>
    </row>
    <row r="108" spans="1:11" x14ac:dyDescent="0.3">
      <c r="A108" s="101" t="s">
        <v>22</v>
      </c>
      <c r="B108" s="17"/>
      <c r="C108" s="150"/>
      <c r="D108" s="61" t="s">
        <v>222</v>
      </c>
      <c r="E108" s="206">
        <v>3</v>
      </c>
      <c r="F108" s="10" t="s">
        <v>29</v>
      </c>
      <c r="G108" s="28">
        <v>4.08</v>
      </c>
      <c r="H108" s="29">
        <f t="shared" ref="H108:H110" si="6">G108*0.2</f>
        <v>0.81600000000000006</v>
      </c>
      <c r="I108" s="102">
        <f t="shared" ref="I108:I110" si="7">G108*1.2</f>
        <v>4.8959999999999999</v>
      </c>
      <c r="J108" s="131">
        <v>3</v>
      </c>
    </row>
    <row r="109" spans="1:11" x14ac:dyDescent="0.3">
      <c r="A109" s="101" t="s">
        <v>25</v>
      </c>
      <c r="B109" s="17"/>
      <c r="C109" s="150"/>
      <c r="D109" s="61" t="s">
        <v>223</v>
      </c>
      <c r="E109" s="206">
        <v>0</v>
      </c>
      <c r="F109" s="10" t="s">
        <v>29</v>
      </c>
      <c r="G109" s="28">
        <v>5.83</v>
      </c>
      <c r="H109" s="29">
        <f t="shared" si="6"/>
        <v>1.1660000000000001</v>
      </c>
      <c r="I109" s="102">
        <f t="shared" si="7"/>
        <v>6.9959999999999996</v>
      </c>
      <c r="J109" s="131">
        <v>0</v>
      </c>
    </row>
    <row r="110" spans="1:11" x14ac:dyDescent="0.3">
      <c r="A110" s="101" t="s">
        <v>27</v>
      </c>
      <c r="B110" s="17"/>
      <c r="C110" s="150"/>
      <c r="D110" s="61" t="s">
        <v>224</v>
      </c>
      <c r="E110" s="206">
        <v>0</v>
      </c>
      <c r="F110" s="10" t="s">
        <v>220</v>
      </c>
      <c r="G110" s="28">
        <v>6.67</v>
      </c>
      <c r="H110" s="29">
        <f t="shared" si="6"/>
        <v>1.3340000000000001</v>
      </c>
      <c r="I110" s="102">
        <f t="shared" si="7"/>
        <v>8.0039999999999996</v>
      </c>
      <c r="J110" s="131">
        <v>0</v>
      </c>
    </row>
    <row r="111" spans="1:11" x14ac:dyDescent="0.3">
      <c r="A111" s="103"/>
      <c r="B111" s="81"/>
      <c r="C111" s="167" t="s">
        <v>225</v>
      </c>
      <c r="D111" s="80" t="s">
        <v>226</v>
      </c>
      <c r="E111" s="199">
        <v>63</v>
      </c>
      <c r="F111" s="10"/>
      <c r="G111" s="82"/>
      <c r="H111" s="81"/>
      <c r="I111" s="122">
        <v>6.6</v>
      </c>
      <c r="J111" s="131">
        <v>63</v>
      </c>
    </row>
    <row r="112" spans="1:11" ht="15" thickBot="1" x14ac:dyDescent="0.35">
      <c r="A112" s="104"/>
      <c r="B112" s="81"/>
      <c r="C112" s="167"/>
      <c r="D112" s="80" t="s">
        <v>227</v>
      </c>
      <c r="E112" s="199">
        <v>0.5</v>
      </c>
      <c r="F112" s="10" t="s">
        <v>220</v>
      </c>
      <c r="G112" s="82"/>
      <c r="H112" s="81"/>
      <c r="I112" s="122">
        <v>2</v>
      </c>
      <c r="J112" s="198">
        <v>0.5</v>
      </c>
    </row>
    <row r="113" spans="1:11" x14ac:dyDescent="0.3">
      <c r="A113" s="103"/>
      <c r="B113" s="81"/>
      <c r="C113" s="167" t="s">
        <v>228</v>
      </c>
      <c r="D113" s="80" t="s">
        <v>229</v>
      </c>
      <c r="E113" s="199">
        <v>4</v>
      </c>
      <c r="F113" s="10"/>
      <c r="G113" s="82"/>
      <c r="H113" s="81"/>
      <c r="I113" s="122">
        <v>10</v>
      </c>
      <c r="J113" s="131">
        <v>4</v>
      </c>
    </row>
    <row r="114" spans="1:11" s="22" customFormat="1" x14ac:dyDescent="0.3">
      <c r="C114" s="185"/>
      <c r="G114" s="123"/>
      <c r="J114" s="73">
        <f>SUM(J4:J113)</f>
        <v>660.5</v>
      </c>
      <c r="K114" s="123"/>
    </row>
    <row r="115" spans="1:11" s="22" customFormat="1" ht="13.8" x14ac:dyDescent="0.3">
      <c r="C115" s="185"/>
      <c r="G115" s="123"/>
      <c r="K115" s="123"/>
    </row>
    <row r="116" spans="1:11" x14ac:dyDescent="0.3">
      <c r="J116" s="5">
        <v>660.5</v>
      </c>
    </row>
    <row r="117" spans="1:11" x14ac:dyDescent="0.3">
      <c r="K117"/>
    </row>
  </sheetData>
  <mergeCells count="2">
    <mergeCell ref="E3:F3"/>
    <mergeCell ref="E11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D51D-C075-4071-8C93-FB74D16FCD53}">
  <dimension ref="A1:K82"/>
  <sheetViews>
    <sheetView tabSelected="1" zoomScaleNormal="100" workbookViewId="0">
      <selection activeCell="G11" sqref="G11"/>
    </sheetView>
  </sheetViews>
  <sheetFormatPr defaultColWidth="8.88671875" defaultRowHeight="14.4" x14ac:dyDescent="0.3"/>
  <cols>
    <col min="1" max="1" width="6.44140625" style="220" customWidth="1"/>
    <col min="2" max="2" width="17.88671875" style="220" customWidth="1"/>
    <col min="3" max="3" width="16" style="227" customWidth="1"/>
    <col min="4" max="4" width="35.21875" style="220" customWidth="1"/>
    <col min="5" max="5" width="5.77734375" style="220" customWidth="1"/>
    <col min="6" max="6" width="5.88671875" style="220" customWidth="1"/>
    <col min="7" max="7" width="9" style="226" customWidth="1"/>
    <col min="8" max="8" width="8.44140625" style="220" customWidth="1"/>
    <col min="9" max="9" width="11.6640625" style="226" customWidth="1"/>
    <col min="10" max="10" width="8.88671875" style="220"/>
    <col min="11" max="11" width="11.33203125" style="220" customWidth="1"/>
    <col min="12" max="16384" width="8.88671875" style="220"/>
  </cols>
  <sheetData>
    <row r="1" spans="1:11" ht="22.65" customHeight="1" x14ac:dyDescent="0.3">
      <c r="B1" s="221" t="s">
        <v>283</v>
      </c>
      <c r="C1" s="222"/>
      <c r="F1" s="223"/>
      <c r="G1" s="224"/>
      <c r="K1" s="225" t="s">
        <v>1</v>
      </c>
    </row>
    <row r="2" spans="1:11" ht="6.6" customHeight="1" thickBot="1" x14ac:dyDescent="0.35"/>
    <row r="3" spans="1:11" ht="26.4" customHeight="1" thickBot="1" x14ac:dyDescent="0.4">
      <c r="A3" s="302" t="s">
        <v>275</v>
      </c>
      <c r="B3" s="303"/>
      <c r="C3" s="304" t="s">
        <v>259</v>
      </c>
      <c r="D3" s="305" t="s">
        <v>4</v>
      </c>
      <c r="E3" s="322" t="s">
        <v>230</v>
      </c>
      <c r="F3" s="323"/>
      <c r="G3" s="306" t="s">
        <v>279</v>
      </c>
      <c r="H3" s="274" t="s">
        <v>280</v>
      </c>
      <c r="I3" s="274" t="s">
        <v>276</v>
      </c>
      <c r="J3" s="275" t="s">
        <v>277</v>
      </c>
      <c r="K3" s="274" t="s">
        <v>278</v>
      </c>
    </row>
    <row r="4" spans="1:11" s="217" customFormat="1" ht="13.5" customHeight="1" x14ac:dyDescent="0.3">
      <c r="A4" s="307" t="s">
        <v>16</v>
      </c>
      <c r="B4" s="308"/>
      <c r="C4" s="309"/>
      <c r="D4" s="310" t="s">
        <v>18</v>
      </c>
      <c r="E4" s="311">
        <v>57</v>
      </c>
      <c r="F4" s="312" t="s">
        <v>19</v>
      </c>
      <c r="G4" s="313"/>
      <c r="H4" s="314"/>
      <c r="I4" s="315"/>
      <c r="J4" s="315"/>
      <c r="K4" s="316"/>
    </row>
    <row r="5" spans="1:11" s="217" customFormat="1" ht="13.5" customHeight="1" x14ac:dyDescent="0.3">
      <c r="A5" s="317" t="s">
        <v>20</v>
      </c>
      <c r="B5" s="234"/>
      <c r="C5" s="210"/>
      <c r="D5" s="230" t="s">
        <v>21</v>
      </c>
      <c r="E5" s="231">
        <v>2</v>
      </c>
      <c r="F5" s="232" t="s">
        <v>19</v>
      </c>
      <c r="G5" s="233"/>
      <c r="H5" s="272"/>
      <c r="I5" s="216"/>
      <c r="J5" s="216"/>
      <c r="K5" s="296"/>
    </row>
    <row r="6" spans="1:11" s="217" customFormat="1" ht="13.5" customHeight="1" x14ac:dyDescent="0.3">
      <c r="A6" s="317" t="s">
        <v>22</v>
      </c>
      <c r="B6" s="234"/>
      <c r="C6" s="210"/>
      <c r="D6" s="235" t="s">
        <v>23</v>
      </c>
      <c r="E6" s="231">
        <v>75</v>
      </c>
      <c r="F6" s="232" t="s">
        <v>24</v>
      </c>
      <c r="G6" s="236"/>
      <c r="H6" s="272"/>
      <c r="I6" s="216"/>
      <c r="J6" s="216"/>
      <c r="K6" s="296"/>
    </row>
    <row r="7" spans="1:11" s="217" customFormat="1" ht="13.5" customHeight="1" x14ac:dyDescent="0.3">
      <c r="A7" s="317" t="s">
        <v>25</v>
      </c>
      <c r="B7" s="228"/>
      <c r="C7" s="229"/>
      <c r="D7" s="235" t="s">
        <v>26</v>
      </c>
      <c r="E7" s="231">
        <v>150</v>
      </c>
      <c r="F7" s="232" t="s">
        <v>24</v>
      </c>
      <c r="G7" s="236"/>
      <c r="H7" s="272"/>
      <c r="I7" s="216"/>
      <c r="J7" s="216"/>
      <c r="K7" s="296"/>
    </row>
    <row r="8" spans="1:11" s="217" customFormat="1" ht="13.5" customHeight="1" x14ac:dyDescent="0.3">
      <c r="A8" s="317" t="s">
        <v>27</v>
      </c>
      <c r="B8" s="228"/>
      <c r="C8" s="229"/>
      <c r="D8" s="235" t="s">
        <v>229</v>
      </c>
      <c r="E8" s="231">
        <v>4</v>
      </c>
      <c r="F8" s="232" t="s">
        <v>29</v>
      </c>
      <c r="G8" s="236"/>
      <c r="H8" s="272"/>
      <c r="I8" s="216"/>
      <c r="J8" s="216"/>
      <c r="K8" s="296"/>
    </row>
    <row r="9" spans="1:11" s="217" customFormat="1" ht="13.5" customHeight="1" x14ac:dyDescent="0.3">
      <c r="A9" s="317" t="s">
        <v>30</v>
      </c>
      <c r="B9" s="228"/>
      <c r="C9" s="229"/>
      <c r="D9" s="235" t="s">
        <v>28</v>
      </c>
      <c r="E9" s="231">
        <v>1</v>
      </c>
      <c r="F9" s="232" t="s">
        <v>260</v>
      </c>
      <c r="G9" s="236"/>
      <c r="H9" s="273"/>
      <c r="I9" s="216"/>
      <c r="J9" s="216"/>
      <c r="K9" s="296"/>
    </row>
    <row r="10" spans="1:11" ht="9.75" customHeight="1" thickBot="1" x14ac:dyDescent="0.35">
      <c r="A10" s="237"/>
      <c r="B10" s="237"/>
      <c r="D10" s="238"/>
      <c r="E10" s="184"/>
      <c r="F10" s="223"/>
      <c r="G10" s="239"/>
      <c r="H10" s="240"/>
      <c r="J10" s="226"/>
      <c r="K10" s="226"/>
    </row>
    <row r="11" spans="1:11" ht="30.3" customHeight="1" thickBot="1" x14ac:dyDescent="0.4">
      <c r="A11" s="218" t="s">
        <v>275</v>
      </c>
      <c r="B11" s="269"/>
      <c r="C11" s="270" t="s">
        <v>259</v>
      </c>
      <c r="D11" s="271" t="s">
        <v>33</v>
      </c>
      <c r="E11" s="324" t="s">
        <v>230</v>
      </c>
      <c r="F11" s="325"/>
      <c r="G11" s="291" t="s">
        <v>279</v>
      </c>
      <c r="H11" s="219" t="s">
        <v>280</v>
      </c>
      <c r="I11" s="292" t="s">
        <v>276</v>
      </c>
      <c r="J11" s="293" t="s">
        <v>277</v>
      </c>
      <c r="K11" s="294" t="s">
        <v>278</v>
      </c>
    </row>
    <row r="12" spans="1:11" s="217" customFormat="1" ht="13.5" customHeight="1" x14ac:dyDescent="0.3">
      <c r="A12" s="241" t="s">
        <v>16</v>
      </c>
      <c r="B12" s="242" t="s">
        <v>34</v>
      </c>
      <c r="C12" s="243"/>
      <c r="D12" s="244" t="s">
        <v>35</v>
      </c>
      <c r="E12" s="267">
        <v>1</v>
      </c>
      <c r="F12" s="245" t="s">
        <v>29</v>
      </c>
      <c r="G12" s="246"/>
      <c r="H12" s="295"/>
      <c r="I12" s="258"/>
      <c r="J12" s="216"/>
      <c r="K12" s="296"/>
    </row>
    <row r="13" spans="1:11" s="217" customFormat="1" ht="13.5" customHeight="1" x14ac:dyDescent="0.3">
      <c r="A13" s="241" t="s">
        <v>36</v>
      </c>
      <c r="B13" s="247"/>
      <c r="C13" s="214"/>
      <c r="D13" s="215" t="s">
        <v>37</v>
      </c>
      <c r="E13" s="231">
        <v>1</v>
      </c>
      <c r="F13" s="247" t="s">
        <v>38</v>
      </c>
      <c r="G13" s="216"/>
      <c r="H13" s="296"/>
      <c r="I13" s="258"/>
      <c r="J13" s="216"/>
      <c r="K13" s="296"/>
    </row>
    <row r="14" spans="1:11" s="217" customFormat="1" ht="13.5" customHeight="1" x14ac:dyDescent="0.3">
      <c r="A14" s="241" t="s">
        <v>39</v>
      </c>
      <c r="B14" s="247"/>
      <c r="C14" s="214"/>
      <c r="D14" s="215" t="s">
        <v>41</v>
      </c>
      <c r="E14" s="231">
        <v>2</v>
      </c>
      <c r="F14" s="247" t="s">
        <v>29</v>
      </c>
      <c r="G14" s="216"/>
      <c r="H14" s="296"/>
      <c r="I14" s="258"/>
      <c r="J14" s="216"/>
      <c r="K14" s="296"/>
    </row>
    <row r="15" spans="1:11" s="217" customFormat="1" ht="13.5" customHeight="1" x14ac:dyDescent="0.3">
      <c r="A15" s="241" t="s">
        <v>42</v>
      </c>
      <c r="B15" s="62"/>
      <c r="C15" s="209"/>
      <c r="D15" s="63" t="s">
        <v>44</v>
      </c>
      <c r="E15" s="231">
        <v>2</v>
      </c>
      <c r="F15" s="247" t="s">
        <v>29</v>
      </c>
      <c r="G15" s="216"/>
      <c r="H15" s="296"/>
      <c r="I15" s="258"/>
      <c r="J15" s="216"/>
      <c r="K15" s="296"/>
    </row>
    <row r="16" spans="1:11" s="217" customFormat="1" ht="13.5" customHeight="1" x14ac:dyDescent="0.3">
      <c r="A16" s="241" t="s">
        <v>45</v>
      </c>
      <c r="B16" s="62"/>
      <c r="C16" s="209"/>
      <c r="D16" s="63" t="s">
        <v>46</v>
      </c>
      <c r="E16" s="231">
        <v>1</v>
      </c>
      <c r="F16" s="247" t="s">
        <v>29</v>
      </c>
      <c r="G16" s="216"/>
      <c r="H16" s="296"/>
      <c r="I16" s="258"/>
      <c r="J16" s="216"/>
      <c r="K16" s="296"/>
    </row>
    <row r="17" spans="1:11" s="217" customFormat="1" ht="13.5" customHeight="1" x14ac:dyDescent="0.3">
      <c r="A17" s="241" t="s">
        <v>47</v>
      </c>
      <c r="B17" s="62"/>
      <c r="C17" s="214"/>
      <c r="D17" s="215" t="s">
        <v>50</v>
      </c>
      <c r="E17" s="231">
        <v>2</v>
      </c>
      <c r="F17" s="247" t="s">
        <v>29</v>
      </c>
      <c r="G17" s="216"/>
      <c r="H17" s="296"/>
      <c r="I17" s="258"/>
      <c r="J17" s="216"/>
      <c r="K17" s="296"/>
    </row>
    <row r="18" spans="1:11" s="217" customFormat="1" ht="13.5" customHeight="1" x14ac:dyDescent="0.3">
      <c r="A18" s="241" t="s">
        <v>51</v>
      </c>
      <c r="B18" s="247"/>
      <c r="C18" s="214"/>
      <c r="D18" s="215" t="s">
        <v>53</v>
      </c>
      <c r="E18" s="231">
        <v>1</v>
      </c>
      <c r="F18" s="247" t="s">
        <v>29</v>
      </c>
      <c r="G18" s="216"/>
      <c r="H18" s="296"/>
      <c r="I18" s="258"/>
      <c r="J18" s="216"/>
      <c r="K18" s="296"/>
    </row>
    <row r="19" spans="1:11" s="217" customFormat="1" ht="13.5" customHeight="1" x14ac:dyDescent="0.3">
      <c r="A19" s="241" t="s">
        <v>54</v>
      </c>
      <c r="B19" s="248"/>
      <c r="C19" s="249"/>
      <c r="D19" s="63" t="s">
        <v>55</v>
      </c>
      <c r="E19" s="231">
        <v>1</v>
      </c>
      <c r="F19" s="247" t="s">
        <v>29</v>
      </c>
      <c r="G19" s="216"/>
      <c r="H19" s="296"/>
      <c r="I19" s="258"/>
      <c r="J19" s="216"/>
      <c r="K19" s="296"/>
    </row>
    <row r="20" spans="1:11" s="217" customFormat="1" ht="13.5" customHeight="1" x14ac:dyDescent="0.3">
      <c r="A20" s="241" t="s">
        <v>56</v>
      </c>
      <c r="B20" s="248"/>
      <c r="C20" s="249"/>
      <c r="D20" s="63" t="s">
        <v>57</v>
      </c>
      <c r="E20" s="231">
        <v>1</v>
      </c>
      <c r="F20" s="247" t="s">
        <v>29</v>
      </c>
      <c r="G20" s="216"/>
      <c r="H20" s="296"/>
      <c r="I20" s="258"/>
      <c r="J20" s="216"/>
      <c r="K20" s="296"/>
    </row>
    <row r="21" spans="1:11" s="217" customFormat="1" ht="13.5" customHeight="1" x14ac:dyDescent="0.3">
      <c r="A21" s="241" t="s">
        <v>58</v>
      </c>
      <c r="B21" s="248"/>
      <c r="C21" s="249"/>
      <c r="D21" s="63" t="s">
        <v>60</v>
      </c>
      <c r="E21" s="231">
        <v>5</v>
      </c>
      <c r="F21" s="247" t="s">
        <v>29</v>
      </c>
      <c r="G21" s="216"/>
      <c r="H21" s="296"/>
      <c r="I21" s="258"/>
      <c r="J21" s="216"/>
      <c r="K21" s="296"/>
    </row>
    <row r="22" spans="1:11" s="217" customFormat="1" ht="13.5" customHeight="1" x14ac:dyDescent="0.3">
      <c r="A22" s="241" t="s">
        <v>61</v>
      </c>
      <c r="B22" s="248"/>
      <c r="C22" s="249"/>
      <c r="D22" s="63" t="s">
        <v>63</v>
      </c>
      <c r="E22" s="231">
        <v>5</v>
      </c>
      <c r="F22" s="247" t="s">
        <v>29</v>
      </c>
      <c r="G22" s="216"/>
      <c r="H22" s="296"/>
      <c r="I22" s="258"/>
      <c r="J22" s="216"/>
      <c r="K22" s="296"/>
    </row>
    <row r="23" spans="1:11" s="217" customFormat="1" ht="13.5" customHeight="1" x14ac:dyDescent="0.3">
      <c r="A23" s="241" t="s">
        <v>64</v>
      </c>
      <c r="B23" s="248"/>
      <c r="C23" s="249"/>
      <c r="D23" s="63" t="s">
        <v>69</v>
      </c>
      <c r="E23" s="231">
        <v>1</v>
      </c>
      <c r="F23" s="247" t="s">
        <v>38</v>
      </c>
      <c r="G23" s="216"/>
      <c r="H23" s="296"/>
      <c r="I23" s="258"/>
      <c r="J23" s="216"/>
      <c r="K23" s="296"/>
    </row>
    <row r="24" spans="1:11" s="217" customFormat="1" ht="13.5" customHeight="1" x14ac:dyDescent="0.3">
      <c r="A24" s="241" t="s">
        <v>66</v>
      </c>
      <c r="B24" s="248"/>
      <c r="C24" s="249"/>
      <c r="D24" s="63" t="s">
        <v>74</v>
      </c>
      <c r="E24" s="231">
        <v>1</v>
      </c>
      <c r="F24" s="247" t="s">
        <v>29</v>
      </c>
      <c r="G24" s="216"/>
      <c r="H24" s="296"/>
      <c r="I24" s="258"/>
      <c r="J24" s="216"/>
      <c r="K24" s="296"/>
    </row>
    <row r="25" spans="1:11" s="217" customFormat="1" ht="13.5" customHeight="1" x14ac:dyDescent="0.3">
      <c r="A25" s="241" t="s">
        <v>68</v>
      </c>
      <c r="B25" s="248"/>
      <c r="C25" s="249"/>
      <c r="D25" s="63" t="s">
        <v>77</v>
      </c>
      <c r="E25" s="231">
        <v>1</v>
      </c>
      <c r="F25" s="247" t="s">
        <v>29</v>
      </c>
      <c r="G25" s="216"/>
      <c r="H25" s="296"/>
      <c r="I25" s="258"/>
      <c r="J25" s="216"/>
      <c r="K25" s="296"/>
    </row>
    <row r="26" spans="1:11" s="217" customFormat="1" ht="13.5" customHeight="1" x14ac:dyDescent="0.3">
      <c r="A26" s="241" t="s">
        <v>70</v>
      </c>
      <c r="B26" s="248"/>
      <c r="C26" s="249"/>
      <c r="D26" s="63" t="s">
        <v>79</v>
      </c>
      <c r="E26" s="231">
        <v>1</v>
      </c>
      <c r="F26" s="247" t="s">
        <v>29</v>
      </c>
      <c r="G26" s="216"/>
      <c r="H26" s="296"/>
      <c r="I26" s="258"/>
      <c r="J26" s="216"/>
      <c r="K26" s="296"/>
    </row>
    <row r="27" spans="1:11" s="217" customFormat="1" ht="13.5" customHeight="1" x14ac:dyDescent="0.3">
      <c r="A27" s="241" t="s">
        <v>72</v>
      </c>
      <c r="B27" s="248"/>
      <c r="C27" s="249"/>
      <c r="D27" s="63" t="s">
        <v>81</v>
      </c>
      <c r="E27" s="231">
        <v>1</v>
      </c>
      <c r="F27" s="247" t="s">
        <v>29</v>
      </c>
      <c r="G27" s="216"/>
      <c r="H27" s="296"/>
      <c r="I27" s="258"/>
      <c r="J27" s="216"/>
      <c r="K27" s="296"/>
    </row>
    <row r="28" spans="1:11" s="217" customFormat="1" ht="13.5" customHeight="1" x14ac:dyDescent="0.3">
      <c r="A28" s="241" t="s">
        <v>75</v>
      </c>
      <c r="B28" s="248"/>
      <c r="C28" s="249"/>
      <c r="D28" s="63" t="s">
        <v>82</v>
      </c>
      <c r="E28" s="231">
        <v>1</v>
      </c>
      <c r="F28" s="247" t="s">
        <v>29</v>
      </c>
      <c r="G28" s="216"/>
      <c r="H28" s="296"/>
      <c r="I28" s="258"/>
      <c r="J28" s="216"/>
      <c r="K28" s="296"/>
    </row>
    <row r="29" spans="1:11" s="217" customFormat="1" ht="13.5" customHeight="1" x14ac:dyDescent="0.3">
      <c r="A29" s="241" t="s">
        <v>100</v>
      </c>
      <c r="B29" s="248"/>
      <c r="C29" s="249"/>
      <c r="D29" s="63" t="s">
        <v>84</v>
      </c>
      <c r="E29" s="231">
        <v>1</v>
      </c>
      <c r="F29" s="247" t="s">
        <v>29</v>
      </c>
      <c r="G29" s="216"/>
      <c r="H29" s="296"/>
      <c r="I29" s="258"/>
      <c r="J29" s="216"/>
      <c r="K29" s="296"/>
    </row>
    <row r="30" spans="1:11" s="217" customFormat="1" ht="13.5" customHeight="1" x14ac:dyDescent="0.3">
      <c r="A30" s="241" t="s">
        <v>111</v>
      </c>
      <c r="B30" s="248"/>
      <c r="C30" s="249"/>
      <c r="D30" s="63" t="s">
        <v>273</v>
      </c>
      <c r="E30" s="231">
        <v>1</v>
      </c>
      <c r="F30" s="247" t="s">
        <v>29</v>
      </c>
      <c r="G30" s="216"/>
      <c r="H30" s="296"/>
      <c r="I30" s="258"/>
      <c r="J30" s="216"/>
      <c r="K30" s="296"/>
    </row>
    <row r="31" spans="1:11" s="217" customFormat="1" ht="13.5" customHeight="1" x14ac:dyDescent="0.3">
      <c r="A31" s="241" t="s">
        <v>113</v>
      </c>
      <c r="B31" s="248"/>
      <c r="C31" s="250"/>
      <c r="D31" s="63" t="s">
        <v>93</v>
      </c>
      <c r="E31" s="231">
        <v>2</v>
      </c>
      <c r="F31" s="247" t="s">
        <v>29</v>
      </c>
      <c r="G31" s="216"/>
      <c r="H31" s="296"/>
      <c r="I31" s="258"/>
      <c r="J31" s="216"/>
      <c r="K31" s="296"/>
    </row>
    <row r="32" spans="1:11" s="217" customFormat="1" ht="13.5" customHeight="1" x14ac:dyDescent="0.3">
      <c r="A32" s="241" t="s">
        <v>115</v>
      </c>
      <c r="B32" s="248"/>
      <c r="C32" s="250"/>
      <c r="D32" s="63" t="s">
        <v>95</v>
      </c>
      <c r="E32" s="231">
        <v>1</v>
      </c>
      <c r="F32" s="247" t="s">
        <v>29</v>
      </c>
      <c r="G32" s="216"/>
      <c r="H32" s="296"/>
      <c r="I32" s="258"/>
      <c r="J32" s="216"/>
      <c r="K32" s="296"/>
    </row>
    <row r="33" spans="1:11" s="217" customFormat="1" ht="13.5" customHeight="1" x14ac:dyDescent="0.3">
      <c r="A33" s="241" t="s">
        <v>117</v>
      </c>
      <c r="B33" s="248"/>
      <c r="C33" s="250"/>
      <c r="D33" s="63" t="s">
        <v>97</v>
      </c>
      <c r="E33" s="231">
        <v>1</v>
      </c>
      <c r="F33" s="247" t="s">
        <v>29</v>
      </c>
      <c r="G33" s="216"/>
      <c r="H33" s="296"/>
      <c r="I33" s="258"/>
      <c r="J33" s="216"/>
      <c r="K33" s="296"/>
    </row>
    <row r="34" spans="1:11" s="217" customFormat="1" ht="13.2" customHeight="1" x14ac:dyDescent="0.3">
      <c r="A34" s="241" t="s">
        <v>122</v>
      </c>
      <c r="B34" s="248"/>
      <c r="C34" s="250"/>
      <c r="D34" s="63" t="s">
        <v>272</v>
      </c>
      <c r="E34" s="231">
        <v>1</v>
      </c>
      <c r="F34" s="247" t="s">
        <v>29</v>
      </c>
      <c r="G34" s="216"/>
      <c r="H34" s="296"/>
      <c r="I34" s="258"/>
      <c r="J34" s="216"/>
      <c r="K34" s="296"/>
    </row>
    <row r="35" spans="1:11" s="217" customFormat="1" ht="13.5" customHeight="1" x14ac:dyDescent="0.3">
      <c r="A35" s="241" t="s">
        <v>125</v>
      </c>
      <c r="B35" s="62" t="s">
        <v>101</v>
      </c>
      <c r="C35" s="214"/>
      <c r="D35" s="215" t="s">
        <v>104</v>
      </c>
      <c r="E35" s="231">
        <v>1</v>
      </c>
      <c r="F35" s="247" t="s">
        <v>29</v>
      </c>
      <c r="G35" s="216"/>
      <c r="H35" s="296"/>
      <c r="I35" s="258"/>
      <c r="J35" s="216"/>
      <c r="K35" s="296"/>
    </row>
    <row r="36" spans="1:11" s="217" customFormat="1" ht="13.5" customHeight="1" x14ac:dyDescent="0.3">
      <c r="A36" s="241" t="s">
        <v>128</v>
      </c>
      <c r="B36" s="62"/>
      <c r="C36" s="214"/>
      <c r="D36" s="215" t="s">
        <v>267</v>
      </c>
      <c r="E36" s="231">
        <v>1</v>
      </c>
      <c r="F36" s="247" t="s">
        <v>29</v>
      </c>
      <c r="G36" s="216"/>
      <c r="H36" s="296"/>
      <c r="I36" s="258"/>
      <c r="J36" s="216"/>
      <c r="K36" s="296"/>
    </row>
    <row r="37" spans="1:11" s="217" customFormat="1" ht="13.5" customHeight="1" x14ac:dyDescent="0.3">
      <c r="A37" s="241" t="s">
        <v>131</v>
      </c>
      <c r="B37" s="62"/>
      <c r="C37" s="214"/>
      <c r="D37" s="215" t="s">
        <v>268</v>
      </c>
      <c r="E37" s="231">
        <v>1</v>
      </c>
      <c r="F37" s="247" t="s">
        <v>29</v>
      </c>
      <c r="G37" s="216"/>
      <c r="H37" s="296"/>
      <c r="I37" s="258"/>
      <c r="J37" s="216"/>
      <c r="K37" s="296"/>
    </row>
    <row r="38" spans="1:11" s="217" customFormat="1" ht="13.5" customHeight="1" x14ac:dyDescent="0.3">
      <c r="A38" s="241" t="s">
        <v>133</v>
      </c>
      <c r="B38" s="62"/>
      <c r="C38" s="214"/>
      <c r="D38" s="215" t="s">
        <v>269</v>
      </c>
      <c r="E38" s="231">
        <v>1</v>
      </c>
      <c r="F38" s="247" t="s">
        <v>29</v>
      </c>
      <c r="G38" s="216"/>
      <c r="H38" s="296"/>
      <c r="I38" s="258"/>
      <c r="J38" s="216"/>
      <c r="K38" s="296"/>
    </row>
    <row r="39" spans="1:11" s="217" customFormat="1" ht="13.5" customHeight="1" x14ac:dyDescent="0.3">
      <c r="A39" s="241" t="s">
        <v>173</v>
      </c>
      <c r="B39" s="212"/>
      <c r="C39" s="251"/>
      <c r="D39" s="215" t="s">
        <v>112</v>
      </c>
      <c r="E39" s="231">
        <v>1</v>
      </c>
      <c r="F39" s="247" t="s">
        <v>29</v>
      </c>
      <c r="G39" s="216"/>
      <c r="H39" s="296"/>
      <c r="I39" s="258"/>
      <c r="J39" s="216"/>
      <c r="K39" s="296"/>
    </row>
    <row r="40" spans="1:11" s="217" customFormat="1" ht="13.5" customHeight="1" x14ac:dyDescent="0.3">
      <c r="A40" s="241" t="s">
        <v>176</v>
      </c>
      <c r="B40" s="247"/>
      <c r="C40" s="214"/>
      <c r="D40" s="215" t="s">
        <v>114</v>
      </c>
      <c r="E40" s="231">
        <v>1</v>
      </c>
      <c r="F40" s="247" t="s">
        <v>29</v>
      </c>
      <c r="G40" s="216"/>
      <c r="H40" s="296"/>
      <c r="I40" s="258"/>
      <c r="J40" s="216"/>
      <c r="K40" s="296"/>
    </row>
    <row r="41" spans="1:11" x14ac:dyDescent="0.3">
      <c r="A41" s="241" t="s">
        <v>178</v>
      </c>
      <c r="B41" s="62" t="s">
        <v>118</v>
      </c>
      <c r="C41" s="210"/>
      <c r="D41" s="63" t="s">
        <v>264</v>
      </c>
      <c r="E41" s="231">
        <v>3</v>
      </c>
      <c r="F41" s="247" t="s">
        <v>29</v>
      </c>
      <c r="G41" s="216"/>
      <c r="H41" s="296"/>
      <c r="I41" s="277"/>
      <c r="J41" s="266"/>
      <c r="K41" s="297"/>
    </row>
    <row r="42" spans="1:11" x14ac:dyDescent="0.3">
      <c r="A42" s="241" t="s">
        <v>180</v>
      </c>
      <c r="B42" s="62"/>
      <c r="C42" s="210"/>
      <c r="D42" s="63" t="s">
        <v>263</v>
      </c>
      <c r="E42" s="231">
        <v>2</v>
      </c>
      <c r="F42" s="247" t="s">
        <v>29</v>
      </c>
      <c r="G42" s="216"/>
      <c r="H42" s="296"/>
      <c r="I42" s="277"/>
      <c r="J42" s="266"/>
      <c r="K42" s="297"/>
    </row>
    <row r="43" spans="1:11" x14ac:dyDescent="0.3">
      <c r="A43" s="241" t="s">
        <v>183</v>
      </c>
      <c r="B43" s="211"/>
      <c r="C43" s="252"/>
      <c r="D43" s="63" t="s">
        <v>265</v>
      </c>
      <c r="E43" s="231">
        <v>1</v>
      </c>
      <c r="F43" s="247" t="s">
        <v>29</v>
      </c>
      <c r="G43" s="216"/>
      <c r="H43" s="296"/>
      <c r="I43" s="277"/>
      <c r="J43" s="266"/>
      <c r="K43" s="297"/>
    </row>
    <row r="44" spans="1:11" x14ac:dyDescent="0.3">
      <c r="A44" s="241" t="s">
        <v>185</v>
      </c>
      <c r="B44" s="211"/>
      <c r="C44" s="252"/>
      <c r="D44" s="63" t="s">
        <v>266</v>
      </c>
      <c r="E44" s="231">
        <v>1</v>
      </c>
      <c r="F44" s="247" t="s">
        <v>29</v>
      </c>
      <c r="G44" s="216"/>
      <c r="H44" s="296"/>
      <c r="I44" s="277"/>
      <c r="J44" s="266"/>
      <c r="K44" s="297"/>
    </row>
    <row r="45" spans="1:11" x14ac:dyDescent="0.3">
      <c r="A45" s="241" t="s">
        <v>186</v>
      </c>
      <c r="B45" s="212"/>
      <c r="C45" s="209"/>
      <c r="D45" s="63" t="s">
        <v>130</v>
      </c>
      <c r="E45" s="231">
        <v>20</v>
      </c>
      <c r="F45" s="247" t="s">
        <v>29</v>
      </c>
      <c r="G45" s="216"/>
      <c r="H45" s="296"/>
      <c r="I45" s="277"/>
      <c r="J45" s="266"/>
      <c r="K45" s="297"/>
    </row>
    <row r="46" spans="1:11" x14ac:dyDescent="0.3">
      <c r="A46" s="241" t="s">
        <v>188</v>
      </c>
      <c r="B46" s="212"/>
      <c r="C46" s="252"/>
      <c r="D46" s="63" t="s">
        <v>37</v>
      </c>
      <c r="E46" s="231">
        <v>1</v>
      </c>
      <c r="F46" s="247" t="s">
        <v>29</v>
      </c>
      <c r="G46" s="216"/>
      <c r="H46" s="296"/>
      <c r="I46" s="277"/>
      <c r="J46" s="266"/>
      <c r="K46" s="297"/>
    </row>
    <row r="47" spans="1:11" x14ac:dyDescent="0.3">
      <c r="A47" s="241" t="s">
        <v>191</v>
      </c>
      <c r="B47" s="213"/>
      <c r="C47" s="253"/>
      <c r="D47" s="63" t="s">
        <v>134</v>
      </c>
      <c r="E47" s="231">
        <v>1</v>
      </c>
      <c r="F47" s="247" t="s">
        <v>38</v>
      </c>
      <c r="G47" s="216"/>
      <c r="H47" s="296"/>
      <c r="I47" s="277"/>
      <c r="J47" s="266"/>
      <c r="K47" s="297"/>
    </row>
    <row r="48" spans="1:11" x14ac:dyDescent="0.3">
      <c r="A48" s="241" t="s">
        <v>206</v>
      </c>
      <c r="B48" s="213"/>
      <c r="C48" s="253"/>
      <c r="D48" s="63" t="s">
        <v>136</v>
      </c>
      <c r="E48" s="231">
        <v>2</v>
      </c>
      <c r="F48" s="247" t="s">
        <v>29</v>
      </c>
      <c r="G48" s="216"/>
      <c r="H48" s="296"/>
      <c r="I48" s="277"/>
      <c r="J48" s="266"/>
      <c r="K48" s="297"/>
    </row>
    <row r="49" spans="1:11" x14ac:dyDescent="0.3">
      <c r="A49" s="241" t="s">
        <v>274</v>
      </c>
      <c r="B49" s="213"/>
      <c r="C49" s="253"/>
      <c r="D49" s="63" t="s">
        <v>138</v>
      </c>
      <c r="E49" s="231">
        <v>2</v>
      </c>
      <c r="F49" s="247" t="s">
        <v>29</v>
      </c>
      <c r="G49" s="216"/>
      <c r="H49" s="296"/>
      <c r="I49" s="277"/>
      <c r="J49" s="266"/>
      <c r="K49" s="297"/>
    </row>
    <row r="50" spans="1:11" x14ac:dyDescent="0.3">
      <c r="A50" s="241" t="s">
        <v>231</v>
      </c>
      <c r="B50" s="213"/>
      <c r="C50" s="253"/>
      <c r="D50" s="63" t="s">
        <v>143</v>
      </c>
      <c r="E50" s="231">
        <v>1</v>
      </c>
      <c r="F50" s="247" t="s">
        <v>29</v>
      </c>
      <c r="G50" s="216"/>
      <c r="H50" s="296"/>
      <c r="I50" s="277"/>
      <c r="J50" s="266"/>
      <c r="K50" s="297"/>
    </row>
    <row r="51" spans="1:11" x14ac:dyDescent="0.3">
      <c r="A51" s="241" t="s">
        <v>232</v>
      </c>
      <c r="B51" s="254"/>
      <c r="C51" s="255"/>
      <c r="D51" s="63" t="s">
        <v>145</v>
      </c>
      <c r="E51" s="231">
        <v>1</v>
      </c>
      <c r="F51" s="247" t="s">
        <v>29</v>
      </c>
      <c r="G51" s="216"/>
      <c r="H51" s="296"/>
      <c r="I51" s="277"/>
      <c r="J51" s="266"/>
      <c r="K51" s="297"/>
    </row>
    <row r="52" spans="1:11" x14ac:dyDescent="0.3">
      <c r="A52" s="241" t="s">
        <v>233</v>
      </c>
      <c r="B52" s="254"/>
      <c r="C52" s="255"/>
      <c r="D52" s="63" t="s">
        <v>147</v>
      </c>
      <c r="E52" s="231">
        <v>1</v>
      </c>
      <c r="F52" s="247" t="s">
        <v>29</v>
      </c>
      <c r="G52" s="216"/>
      <c r="H52" s="296"/>
      <c r="I52" s="277"/>
      <c r="J52" s="266"/>
      <c r="K52" s="297"/>
    </row>
    <row r="53" spans="1:11" x14ac:dyDescent="0.3">
      <c r="A53" s="241" t="s">
        <v>234</v>
      </c>
      <c r="B53" s="213"/>
      <c r="C53" s="253"/>
      <c r="D53" s="63" t="s">
        <v>150</v>
      </c>
      <c r="E53" s="231">
        <v>1</v>
      </c>
      <c r="F53" s="247" t="s">
        <v>29</v>
      </c>
      <c r="G53" s="216"/>
      <c r="H53" s="296"/>
      <c r="I53" s="277"/>
      <c r="J53" s="266"/>
      <c r="K53" s="297"/>
    </row>
    <row r="54" spans="1:11" x14ac:dyDescent="0.3">
      <c r="A54" s="241" t="s">
        <v>235</v>
      </c>
      <c r="B54" s="213"/>
      <c r="C54" s="253"/>
      <c r="D54" s="63" t="s">
        <v>152</v>
      </c>
      <c r="E54" s="231">
        <v>1</v>
      </c>
      <c r="F54" s="247" t="s">
        <v>29</v>
      </c>
      <c r="G54" s="216"/>
      <c r="H54" s="296"/>
      <c r="I54" s="277"/>
      <c r="J54" s="266"/>
      <c r="K54" s="297"/>
    </row>
    <row r="55" spans="1:11" x14ac:dyDescent="0.3">
      <c r="A55" s="241" t="s">
        <v>236</v>
      </c>
      <c r="B55" s="213"/>
      <c r="C55" s="253"/>
      <c r="D55" s="63" t="s">
        <v>155</v>
      </c>
      <c r="E55" s="231">
        <v>1</v>
      </c>
      <c r="F55" s="247" t="s">
        <v>29</v>
      </c>
      <c r="G55" s="216"/>
      <c r="H55" s="296"/>
      <c r="I55" s="277"/>
      <c r="J55" s="266"/>
      <c r="K55" s="297"/>
    </row>
    <row r="56" spans="1:11" x14ac:dyDescent="0.3">
      <c r="A56" s="241" t="s">
        <v>237</v>
      </c>
      <c r="B56" s="213"/>
      <c r="C56" s="253"/>
      <c r="D56" s="63" t="s">
        <v>157</v>
      </c>
      <c r="E56" s="231">
        <v>1</v>
      </c>
      <c r="F56" s="247" t="s">
        <v>29</v>
      </c>
      <c r="G56" s="216"/>
      <c r="H56" s="296"/>
      <c r="I56" s="277"/>
      <c r="J56" s="266"/>
      <c r="K56" s="297"/>
    </row>
    <row r="57" spans="1:11" x14ac:dyDescent="0.3">
      <c r="A57" s="241" t="s">
        <v>238</v>
      </c>
      <c r="B57" s="213"/>
      <c r="C57" s="253"/>
      <c r="D57" s="63" t="s">
        <v>159</v>
      </c>
      <c r="E57" s="231">
        <v>1</v>
      </c>
      <c r="F57" s="247" t="s">
        <v>29</v>
      </c>
      <c r="G57" s="216"/>
      <c r="H57" s="296"/>
      <c r="I57" s="277"/>
      <c r="J57" s="266"/>
      <c r="K57" s="297"/>
    </row>
    <row r="58" spans="1:11" x14ac:dyDescent="0.3">
      <c r="A58" s="241" t="s">
        <v>239</v>
      </c>
      <c r="B58" s="213"/>
      <c r="C58" s="253"/>
      <c r="D58" s="63" t="s">
        <v>262</v>
      </c>
      <c r="E58" s="231">
        <v>2</v>
      </c>
      <c r="F58" s="247" t="s">
        <v>29</v>
      </c>
      <c r="G58" s="216"/>
      <c r="H58" s="296"/>
      <c r="I58" s="277"/>
      <c r="J58" s="266"/>
      <c r="K58" s="297"/>
    </row>
    <row r="59" spans="1:11" x14ac:dyDescent="0.3">
      <c r="A59" s="241" t="s">
        <v>240</v>
      </c>
      <c r="B59" s="213"/>
      <c r="C59" s="253"/>
      <c r="D59" s="63" t="s">
        <v>167</v>
      </c>
      <c r="E59" s="231">
        <v>1</v>
      </c>
      <c r="F59" s="247" t="s">
        <v>29</v>
      </c>
      <c r="G59" s="216"/>
      <c r="H59" s="296"/>
      <c r="I59" s="277"/>
      <c r="J59" s="266"/>
      <c r="K59" s="297"/>
    </row>
    <row r="60" spans="1:11" ht="13.65" customHeight="1" x14ac:dyDescent="0.3">
      <c r="A60" s="241" t="s">
        <v>241</v>
      </c>
      <c r="B60" s="213"/>
      <c r="C60" s="253"/>
      <c r="D60" s="63" t="s">
        <v>169</v>
      </c>
      <c r="E60" s="231">
        <v>1</v>
      </c>
      <c r="F60" s="247" t="s">
        <v>29</v>
      </c>
      <c r="G60" s="216"/>
      <c r="H60" s="296"/>
      <c r="I60" s="277"/>
      <c r="J60" s="266"/>
      <c r="K60" s="297"/>
    </row>
    <row r="61" spans="1:11" ht="13.65" customHeight="1" x14ac:dyDescent="0.3">
      <c r="A61" s="241" t="s">
        <v>242</v>
      </c>
      <c r="B61" s="213"/>
      <c r="C61" s="253"/>
      <c r="D61" s="63" t="s">
        <v>270</v>
      </c>
      <c r="E61" s="231">
        <v>1</v>
      </c>
      <c r="F61" s="247" t="s">
        <v>29</v>
      </c>
      <c r="G61" s="216"/>
      <c r="H61" s="296"/>
      <c r="I61" s="277"/>
      <c r="J61" s="266"/>
      <c r="K61" s="297"/>
    </row>
    <row r="62" spans="1:11" x14ac:dyDescent="0.3">
      <c r="A62" s="241" t="s">
        <v>243</v>
      </c>
      <c r="B62" s="62" t="s">
        <v>174</v>
      </c>
      <c r="C62" s="209"/>
      <c r="D62" s="63" t="s">
        <v>175</v>
      </c>
      <c r="E62" s="231">
        <v>1</v>
      </c>
      <c r="F62" s="247" t="s">
        <v>29</v>
      </c>
      <c r="G62" s="216"/>
      <c r="H62" s="296"/>
      <c r="I62" s="277"/>
      <c r="J62" s="266"/>
      <c r="K62" s="297"/>
    </row>
    <row r="63" spans="1:11" x14ac:dyDescent="0.3">
      <c r="A63" s="241" t="s">
        <v>244</v>
      </c>
      <c r="B63" s="256" t="s">
        <v>189</v>
      </c>
      <c r="C63" s="210"/>
      <c r="D63" s="257" t="s">
        <v>193</v>
      </c>
      <c r="E63" s="231">
        <v>1</v>
      </c>
      <c r="F63" s="247" t="s">
        <v>29</v>
      </c>
      <c r="G63" s="216"/>
      <c r="H63" s="296"/>
      <c r="I63" s="277"/>
      <c r="J63" s="266"/>
      <c r="K63" s="297"/>
    </row>
    <row r="64" spans="1:11" x14ac:dyDescent="0.3">
      <c r="A64" s="241" t="s">
        <v>245</v>
      </c>
      <c r="B64" s="256"/>
      <c r="C64" s="210"/>
      <c r="D64" s="257" t="s">
        <v>195</v>
      </c>
      <c r="E64" s="231">
        <v>2</v>
      </c>
      <c r="F64" s="247" t="s">
        <v>29</v>
      </c>
      <c r="G64" s="258"/>
      <c r="H64" s="296"/>
      <c r="I64" s="277"/>
      <c r="J64" s="266"/>
      <c r="K64" s="297"/>
    </row>
    <row r="65" spans="1:11" x14ac:dyDescent="0.3">
      <c r="A65" s="241" t="s">
        <v>246</v>
      </c>
      <c r="B65" s="256"/>
      <c r="C65" s="210"/>
      <c r="D65" s="257" t="s">
        <v>197</v>
      </c>
      <c r="E65" s="231">
        <v>1</v>
      </c>
      <c r="F65" s="247" t="s">
        <v>29</v>
      </c>
      <c r="G65" s="258"/>
      <c r="H65" s="296"/>
      <c r="I65" s="277"/>
      <c r="J65" s="266"/>
      <c r="K65" s="297"/>
    </row>
    <row r="66" spans="1:11" x14ac:dyDescent="0.3">
      <c r="A66" s="241" t="s">
        <v>247</v>
      </c>
      <c r="B66" s="256"/>
      <c r="C66" s="210"/>
      <c r="D66" s="257" t="s">
        <v>199</v>
      </c>
      <c r="E66" s="231">
        <v>1</v>
      </c>
      <c r="F66" s="247" t="s">
        <v>29</v>
      </c>
      <c r="G66" s="258"/>
      <c r="H66" s="296"/>
      <c r="I66" s="277"/>
      <c r="J66" s="266"/>
      <c r="K66" s="297"/>
    </row>
    <row r="67" spans="1:11" x14ac:dyDescent="0.3">
      <c r="A67" s="241" t="s">
        <v>248</v>
      </c>
      <c r="B67" s="256"/>
      <c r="C67" s="210"/>
      <c r="D67" s="257" t="s">
        <v>201</v>
      </c>
      <c r="E67" s="231">
        <v>1</v>
      </c>
      <c r="F67" s="247" t="s">
        <v>29</v>
      </c>
      <c r="G67" s="258"/>
      <c r="H67" s="296"/>
      <c r="I67" s="277"/>
      <c r="J67" s="266"/>
      <c r="K67" s="297"/>
    </row>
    <row r="68" spans="1:11" x14ac:dyDescent="0.3">
      <c r="A68" s="241" t="s">
        <v>249</v>
      </c>
      <c r="B68" s="256"/>
      <c r="C68" s="210"/>
      <c r="D68" s="257" t="s">
        <v>203</v>
      </c>
      <c r="E68" s="231">
        <v>1</v>
      </c>
      <c r="F68" s="247" t="s">
        <v>29</v>
      </c>
      <c r="G68" s="258"/>
      <c r="H68" s="296"/>
      <c r="I68" s="277"/>
      <c r="J68" s="266"/>
      <c r="K68" s="297"/>
    </row>
    <row r="69" spans="1:11" x14ac:dyDescent="0.3">
      <c r="A69" s="241" t="s">
        <v>250</v>
      </c>
      <c r="B69" s="256"/>
      <c r="C69" s="210"/>
      <c r="D69" s="257" t="s">
        <v>205</v>
      </c>
      <c r="E69" s="231">
        <v>1</v>
      </c>
      <c r="F69" s="247" t="s">
        <v>29</v>
      </c>
      <c r="G69" s="258"/>
      <c r="H69" s="296"/>
      <c r="I69" s="277"/>
      <c r="J69" s="266"/>
      <c r="K69" s="297"/>
    </row>
    <row r="70" spans="1:11" x14ac:dyDescent="0.3">
      <c r="A70" s="241" t="s">
        <v>251</v>
      </c>
      <c r="B70" s="256" t="s">
        <v>207</v>
      </c>
      <c r="C70" s="210"/>
      <c r="D70" s="257" t="s">
        <v>208</v>
      </c>
      <c r="E70" s="231">
        <v>1</v>
      </c>
      <c r="F70" s="247" t="s">
        <v>38</v>
      </c>
      <c r="G70" s="216"/>
      <c r="H70" s="296"/>
      <c r="I70" s="277"/>
      <c r="J70" s="266"/>
      <c r="K70" s="297"/>
    </row>
    <row r="71" spans="1:11" x14ac:dyDescent="0.3">
      <c r="A71" s="241" t="s">
        <v>252</v>
      </c>
      <c r="B71" s="256"/>
      <c r="C71" s="210"/>
      <c r="D71" s="257" t="s">
        <v>271</v>
      </c>
      <c r="E71" s="231">
        <v>1</v>
      </c>
      <c r="F71" s="247" t="s">
        <v>29</v>
      </c>
      <c r="G71" s="216"/>
      <c r="H71" s="296"/>
      <c r="I71" s="277"/>
      <c r="J71" s="266"/>
      <c r="K71" s="297"/>
    </row>
    <row r="72" spans="1:11" x14ac:dyDescent="0.3">
      <c r="A72" s="285" t="s">
        <v>253</v>
      </c>
      <c r="B72" s="256"/>
      <c r="C72" s="210"/>
      <c r="D72" s="257" t="s">
        <v>216</v>
      </c>
      <c r="E72" s="231">
        <v>1</v>
      </c>
      <c r="F72" s="247" t="s">
        <v>29</v>
      </c>
      <c r="G72" s="216"/>
      <c r="H72" s="296"/>
      <c r="I72" s="287"/>
      <c r="J72" s="266"/>
      <c r="K72" s="297"/>
    </row>
    <row r="73" spans="1:11" s="259" customFormat="1" ht="6.6" customHeight="1" x14ac:dyDescent="0.3">
      <c r="A73" s="286"/>
      <c r="C73" s="260"/>
      <c r="D73" s="208"/>
      <c r="E73" s="268"/>
      <c r="F73" s="261"/>
      <c r="G73" s="262"/>
      <c r="H73" s="262"/>
      <c r="I73" s="262"/>
      <c r="J73" s="262"/>
      <c r="K73" s="262"/>
    </row>
    <row r="74" spans="1:11" x14ac:dyDescent="0.3">
      <c r="A74" s="285" t="s">
        <v>254</v>
      </c>
      <c r="B74" s="276"/>
      <c r="C74" s="210"/>
      <c r="D74" s="63" t="s">
        <v>261</v>
      </c>
      <c r="E74" s="231">
        <v>26</v>
      </c>
      <c r="F74" s="247" t="s">
        <v>220</v>
      </c>
      <c r="G74" s="258"/>
      <c r="H74" s="296"/>
      <c r="I74" s="277"/>
      <c r="J74" s="266"/>
      <c r="K74" s="297"/>
    </row>
    <row r="75" spans="1:11" x14ac:dyDescent="0.3">
      <c r="A75" s="285" t="s">
        <v>255</v>
      </c>
      <c r="B75" s="263"/>
      <c r="C75" s="210"/>
      <c r="D75" s="264" t="s">
        <v>222</v>
      </c>
      <c r="E75" s="231">
        <v>3</v>
      </c>
      <c r="F75" s="247" t="s">
        <v>29</v>
      </c>
      <c r="G75" s="216"/>
      <c r="H75" s="296"/>
      <c r="I75" s="277"/>
      <c r="J75" s="266"/>
      <c r="K75" s="297"/>
    </row>
    <row r="76" spans="1:11" x14ac:dyDescent="0.3">
      <c r="A76" s="285" t="s">
        <v>256</v>
      </c>
      <c r="B76" s="263"/>
      <c r="C76" s="210"/>
      <c r="D76" s="264" t="s">
        <v>223</v>
      </c>
      <c r="E76" s="231">
        <v>3</v>
      </c>
      <c r="F76" s="247" t="s">
        <v>29</v>
      </c>
      <c r="G76" s="216"/>
      <c r="H76" s="296"/>
      <c r="I76" s="277"/>
      <c r="J76" s="266"/>
      <c r="K76" s="297"/>
    </row>
    <row r="77" spans="1:11" x14ac:dyDescent="0.3">
      <c r="A77" s="285" t="s">
        <v>257</v>
      </c>
      <c r="B77" s="254"/>
      <c r="C77" s="265"/>
      <c r="D77" s="264" t="s">
        <v>226</v>
      </c>
      <c r="E77" s="231">
        <v>63</v>
      </c>
      <c r="F77" s="247" t="s">
        <v>220</v>
      </c>
      <c r="G77" s="266"/>
      <c r="H77" s="297"/>
      <c r="I77" s="277"/>
      <c r="J77" s="266"/>
      <c r="K77" s="297"/>
    </row>
    <row r="78" spans="1:11" ht="15" thickBot="1" x14ac:dyDescent="0.35">
      <c r="A78" s="285" t="s">
        <v>258</v>
      </c>
      <c r="B78" s="278"/>
      <c r="C78" s="279"/>
      <c r="D78" s="280" t="s">
        <v>227</v>
      </c>
      <c r="E78" s="281">
        <v>0.5</v>
      </c>
      <c r="F78" s="282" t="s">
        <v>29</v>
      </c>
      <c r="G78" s="283"/>
      <c r="H78" s="298"/>
      <c r="I78" s="284"/>
      <c r="J78" s="283"/>
      <c r="K78" s="298"/>
    </row>
    <row r="79" spans="1:11" ht="21.15" customHeight="1" thickBot="1" x14ac:dyDescent="0.35">
      <c r="A79" s="218"/>
      <c r="B79" s="288" t="s">
        <v>281</v>
      </c>
      <c r="C79" s="289"/>
      <c r="D79" s="271"/>
      <c r="E79" s="290"/>
      <c r="F79" s="271"/>
      <c r="G79" s="299"/>
      <c r="H79" s="300"/>
      <c r="I79" s="301"/>
      <c r="J79" s="301"/>
      <c r="K79" s="301"/>
    </row>
    <row r="80" spans="1:11" x14ac:dyDescent="0.3">
      <c r="C80" s="220"/>
      <c r="G80" s="220"/>
      <c r="I80" s="220"/>
    </row>
    <row r="82" spans="2:2" x14ac:dyDescent="0.3">
      <c r="B82" s="220" t="s">
        <v>282</v>
      </c>
    </row>
  </sheetData>
  <mergeCells count="2">
    <mergeCell ref="E3:F3"/>
    <mergeCell ref="E11:F11"/>
  </mergeCells>
  <phoneticPr fontId="12" type="noConversion"/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Sumár</vt:lpstr>
      <vt:lpstr>upravené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KatarinaK</dc:creator>
  <cp:keywords/>
  <dc:description/>
  <cp:lastModifiedBy>Admin</cp:lastModifiedBy>
  <cp:revision/>
  <cp:lastPrinted>2021-02-18T09:21:48Z</cp:lastPrinted>
  <dcterms:created xsi:type="dcterms:W3CDTF">2019-11-21T13:33:28Z</dcterms:created>
  <dcterms:modified xsi:type="dcterms:W3CDTF">2021-02-22T12:00:02Z</dcterms:modified>
  <cp:category/>
  <cp:contentStatus/>
</cp:coreProperties>
</file>